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730"/>
  <workbookPr showInkAnnotation="0" codeName="ThisWorkbook" autoCompressPictures="0"/>
  <mc:AlternateContent xmlns:mc="http://schemas.openxmlformats.org/markup-compatibility/2006">
    <mc:Choice Requires="x15">
      <x15ac:absPath xmlns:x15ac="http://schemas.microsoft.com/office/spreadsheetml/2010/11/ac" url="C:\Users\yklym\Documents\Compliance\CMRT\"/>
    </mc:Choice>
  </mc:AlternateContent>
  <workbookProtection workbookPassword="E985" lockStructure="1"/>
  <bookViews>
    <workbookView xWindow="0" yWindow="0" windowWidth="8745" windowHeight="3210" tabRatio="789" activeTab="6"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70" i="16" l="1"/>
  <c r="T570" i="16"/>
  <c r="T566" i="16"/>
  <c r="S566" i="16"/>
  <c r="S562" i="16"/>
  <c r="T562" i="16"/>
  <c r="T558" i="16"/>
  <c r="S558" i="16"/>
  <c r="T554" i="16"/>
  <c r="S554" i="16"/>
  <c r="T550" i="16"/>
  <c r="S550" i="16"/>
  <c r="S548" i="16"/>
  <c r="T548" i="16"/>
  <c r="S544" i="16"/>
  <c r="T544" i="16"/>
  <c r="S540" i="16"/>
  <c r="T540" i="16"/>
  <c r="T536" i="16"/>
  <c r="S536" i="16"/>
  <c r="S530" i="16"/>
  <c r="T530" i="16"/>
  <c r="T526" i="16"/>
  <c r="S526" i="16"/>
  <c r="T522" i="16"/>
  <c r="S522" i="16"/>
  <c r="T518" i="16"/>
  <c r="S518" i="16"/>
  <c r="S514" i="16"/>
  <c r="T514" i="16"/>
  <c r="T510" i="16"/>
  <c r="S510" i="16"/>
  <c r="S506" i="16"/>
  <c r="T506" i="16"/>
  <c r="T502" i="16"/>
  <c r="S502" i="16"/>
  <c r="S498" i="16"/>
  <c r="T498" i="16"/>
  <c r="T494" i="16"/>
  <c r="S494" i="16"/>
  <c r="T490" i="16"/>
  <c r="S490" i="16"/>
  <c r="T486" i="16"/>
  <c r="S486" i="16"/>
  <c r="S480" i="16"/>
  <c r="T480" i="16"/>
  <c r="S476" i="16"/>
  <c r="T476" i="16"/>
  <c r="T472" i="16"/>
  <c r="S472" i="16"/>
  <c r="S466" i="16"/>
  <c r="T466" i="16"/>
  <c r="T462" i="16"/>
  <c r="S462" i="16"/>
  <c r="T458" i="16"/>
  <c r="S458" i="16"/>
  <c r="T454" i="16"/>
  <c r="S454" i="16"/>
  <c r="S450" i="16"/>
  <c r="T450" i="16"/>
  <c r="T446" i="16"/>
  <c r="S446" i="16"/>
  <c r="S442" i="16"/>
  <c r="T442" i="16"/>
  <c r="T438" i="16"/>
  <c r="S438" i="16"/>
  <c r="S434" i="16"/>
  <c r="T434" i="16"/>
  <c r="T430" i="16"/>
  <c r="S430" i="16"/>
  <c r="T426" i="16"/>
  <c r="S426" i="16"/>
  <c r="T422" i="16"/>
  <c r="S422" i="16"/>
  <c r="S418" i="16"/>
  <c r="T418" i="16"/>
  <c r="T414" i="16"/>
  <c r="S414" i="16"/>
  <c r="S410" i="16"/>
  <c r="T410" i="16"/>
  <c r="S404" i="16"/>
  <c r="T404" i="16"/>
  <c r="S400" i="16"/>
  <c r="T400" i="16"/>
  <c r="S394" i="16"/>
  <c r="T394" i="16"/>
  <c r="T390" i="16"/>
  <c r="S390" i="16"/>
  <c r="T384" i="16"/>
  <c r="S384" i="16"/>
  <c r="T380" i="16"/>
  <c r="S380" i="16"/>
  <c r="T374" i="16"/>
  <c r="S374" i="16"/>
  <c r="T368" i="16"/>
  <c r="S368" i="16"/>
  <c r="T362" i="16"/>
  <c r="S362" i="16"/>
  <c r="T354" i="16"/>
  <c r="S354" i="16"/>
  <c r="T348" i="16"/>
  <c r="S348" i="16"/>
  <c r="T342" i="16"/>
  <c r="S342" i="16"/>
  <c r="T336" i="16"/>
  <c r="S336" i="16"/>
  <c r="T330" i="16"/>
  <c r="S330" i="16"/>
  <c r="T324" i="16"/>
  <c r="S324" i="16"/>
  <c r="T318" i="16"/>
  <c r="S318" i="16"/>
  <c r="T314" i="16"/>
  <c r="S314" i="16"/>
  <c r="T308" i="16"/>
  <c r="S308" i="16"/>
  <c r="T302" i="16"/>
  <c r="S302" i="16"/>
  <c r="T296" i="16"/>
  <c r="S296" i="16"/>
  <c r="T288" i="16"/>
  <c r="S288" i="16"/>
  <c r="T282" i="16"/>
  <c r="S282" i="16"/>
  <c r="T276" i="16"/>
  <c r="S276" i="16"/>
  <c r="T272" i="16"/>
  <c r="S272" i="16"/>
  <c r="T266" i="16"/>
  <c r="S266" i="16"/>
  <c r="T260" i="16"/>
  <c r="S260" i="16"/>
  <c r="T256" i="16"/>
  <c r="S256" i="16"/>
  <c r="T250" i="16"/>
  <c r="S250" i="16"/>
  <c r="T244" i="16"/>
  <c r="S244" i="16"/>
  <c r="T238" i="16"/>
  <c r="S238" i="16"/>
  <c r="T230" i="16"/>
  <c r="S230" i="16"/>
  <c r="T224" i="16"/>
  <c r="S224" i="16"/>
  <c r="T220" i="16"/>
  <c r="S220" i="16"/>
  <c r="T212" i="16"/>
  <c r="S212" i="16"/>
  <c r="T206" i="16"/>
  <c r="S206" i="16"/>
  <c r="T202" i="16"/>
  <c r="S202" i="16"/>
  <c r="T196" i="16"/>
  <c r="S196" i="16"/>
  <c r="T190" i="16"/>
  <c r="S190" i="16"/>
  <c r="T186" i="16"/>
  <c r="S186" i="16"/>
  <c r="T180" i="16"/>
  <c r="S180" i="16"/>
  <c r="S174" i="16"/>
  <c r="T174" i="16"/>
  <c r="S168" i="16"/>
  <c r="T168" i="16"/>
  <c r="S162" i="16"/>
  <c r="T162" i="16"/>
  <c r="S154" i="16"/>
  <c r="T154" i="16"/>
  <c r="S148" i="16"/>
  <c r="T148" i="16"/>
  <c r="S142" i="16"/>
  <c r="T142" i="16"/>
  <c r="S136" i="16"/>
  <c r="T136" i="16"/>
  <c r="S126" i="16"/>
  <c r="T126" i="16"/>
  <c r="S120" i="16"/>
  <c r="T120" i="16"/>
  <c r="S114" i="16"/>
  <c r="T114" i="16"/>
  <c r="S108" i="16"/>
  <c r="T108" i="16"/>
  <c r="S104" i="16"/>
  <c r="T104" i="16"/>
  <c r="S98" i="16"/>
  <c r="T98" i="16"/>
  <c r="S92" i="16"/>
  <c r="T92" i="16"/>
  <c r="S86" i="16"/>
  <c r="T86" i="16"/>
  <c r="S80" i="16"/>
  <c r="T80" i="16"/>
  <c r="S76" i="16"/>
  <c r="T76" i="16"/>
  <c r="S70" i="16"/>
  <c r="T70" i="16"/>
  <c r="S64" i="16"/>
  <c r="T64" i="16"/>
  <c r="S58" i="16"/>
  <c r="T58" i="16"/>
  <c r="S38" i="16"/>
  <c r="T38" i="16"/>
  <c r="T28" i="16"/>
  <c r="S572" i="16"/>
  <c r="T572" i="16"/>
  <c r="T568" i="16"/>
  <c r="S568" i="16"/>
  <c r="S564" i="16"/>
  <c r="T564" i="16"/>
  <c r="S560" i="16"/>
  <c r="T560" i="16"/>
  <c r="S556" i="16"/>
  <c r="T556" i="16"/>
  <c r="S552" i="16"/>
  <c r="T552" i="16"/>
  <c r="S546" i="16"/>
  <c r="T546" i="16"/>
  <c r="T542" i="16"/>
  <c r="S542" i="16"/>
  <c r="S538" i="16"/>
  <c r="T538" i="16"/>
  <c r="T534" i="16"/>
  <c r="S534" i="16"/>
  <c r="S532" i="16"/>
  <c r="T532" i="16"/>
  <c r="S528" i="16"/>
  <c r="T528" i="16"/>
  <c r="S524" i="16"/>
  <c r="T524" i="16"/>
  <c r="S520" i="16"/>
  <c r="T520" i="16"/>
  <c r="S516" i="16"/>
  <c r="T516" i="16"/>
  <c r="S512" i="16"/>
  <c r="T512" i="16"/>
  <c r="S508" i="16"/>
  <c r="T508" i="16"/>
  <c r="T504" i="16"/>
  <c r="S504" i="16"/>
  <c r="S500" i="16"/>
  <c r="T500" i="16"/>
  <c r="S496" i="16"/>
  <c r="T496" i="16"/>
  <c r="S492" i="16"/>
  <c r="T492" i="16"/>
  <c r="S488" i="16"/>
  <c r="T488" i="16"/>
  <c r="S484" i="16"/>
  <c r="T484" i="16"/>
  <c r="S482" i="16"/>
  <c r="T482" i="16"/>
  <c r="T478" i="16"/>
  <c r="S478" i="16"/>
  <c r="S474" i="16"/>
  <c r="T474" i="16"/>
  <c r="T470" i="16"/>
  <c r="S470" i="16"/>
  <c r="S468" i="16"/>
  <c r="T468" i="16"/>
  <c r="S464" i="16"/>
  <c r="T464" i="16"/>
  <c r="S460" i="16"/>
  <c r="T460" i="16"/>
  <c r="S456" i="16"/>
  <c r="T456" i="16"/>
  <c r="S452" i="16"/>
  <c r="T452" i="16"/>
  <c r="S448" i="16"/>
  <c r="T448" i="16"/>
  <c r="S444" i="16"/>
  <c r="T444" i="16"/>
  <c r="T440" i="16"/>
  <c r="S440" i="16"/>
  <c r="S436" i="16"/>
  <c r="T436" i="16"/>
  <c r="S432" i="16"/>
  <c r="T432" i="16"/>
  <c r="S428" i="16"/>
  <c r="T428" i="16"/>
  <c r="S424" i="16"/>
  <c r="T424" i="16"/>
  <c r="S420" i="16"/>
  <c r="T420" i="16"/>
  <c r="S416" i="16"/>
  <c r="T416" i="16"/>
  <c r="S412" i="16"/>
  <c r="T412" i="16"/>
  <c r="T408" i="16"/>
  <c r="S408" i="16"/>
  <c r="S402" i="16"/>
  <c r="T402" i="16"/>
  <c r="S396" i="16"/>
  <c r="T396" i="16"/>
  <c r="S392" i="16"/>
  <c r="T392" i="16"/>
  <c r="T386" i="16"/>
  <c r="S386" i="16"/>
  <c r="T378" i="16"/>
  <c r="S378" i="16"/>
  <c r="T372" i="16"/>
  <c r="S372" i="16"/>
  <c r="T366" i="16"/>
  <c r="S366" i="16"/>
  <c r="T360" i="16"/>
  <c r="S360" i="16"/>
  <c r="T356" i="16"/>
  <c r="S356" i="16"/>
  <c r="T350" i="16"/>
  <c r="S350" i="16"/>
  <c r="T344" i="16"/>
  <c r="S344" i="16"/>
  <c r="T338" i="16"/>
  <c r="S338" i="16"/>
  <c r="T332" i="16"/>
  <c r="S332" i="16"/>
  <c r="T326" i="16"/>
  <c r="S326" i="16"/>
  <c r="T322" i="16"/>
  <c r="S322" i="16"/>
  <c r="T316" i="16"/>
  <c r="S316" i="16"/>
  <c r="T310" i="16"/>
  <c r="S310" i="16"/>
  <c r="T306" i="16"/>
  <c r="S306" i="16"/>
  <c r="T300" i="16"/>
  <c r="S300" i="16"/>
  <c r="T294" i="16"/>
  <c r="S294" i="16"/>
  <c r="T290" i="16"/>
  <c r="S290" i="16"/>
  <c r="T284" i="16"/>
  <c r="S284" i="16"/>
  <c r="T278" i="16"/>
  <c r="S278" i="16"/>
  <c r="T270" i="16"/>
  <c r="S270" i="16"/>
  <c r="T264" i="16"/>
  <c r="S264" i="16"/>
  <c r="T258" i="16"/>
  <c r="S258" i="16"/>
  <c r="T254" i="16"/>
  <c r="S254" i="16"/>
  <c r="T248" i="16"/>
  <c r="S248" i="16"/>
  <c r="T242" i="16"/>
  <c r="S242" i="16"/>
  <c r="T236" i="16"/>
  <c r="S236" i="16"/>
  <c r="T232" i="16"/>
  <c r="S232" i="16"/>
  <c r="T226" i="16"/>
  <c r="S226" i="16"/>
  <c r="T218" i="16"/>
  <c r="S218" i="16"/>
  <c r="T214" i="16"/>
  <c r="S214" i="16"/>
  <c r="T208" i="16"/>
  <c r="S208" i="16"/>
  <c r="T200" i="16"/>
  <c r="S200" i="16"/>
  <c r="T194" i="16"/>
  <c r="S194" i="16"/>
  <c r="T188" i="16"/>
  <c r="S188" i="16"/>
  <c r="T182" i="16"/>
  <c r="S182" i="16"/>
  <c r="T176" i="16"/>
  <c r="S176" i="16"/>
  <c r="S172" i="16"/>
  <c r="T172" i="16"/>
  <c r="S166" i="16"/>
  <c r="T166" i="16"/>
  <c r="S160" i="16"/>
  <c r="T160" i="16"/>
  <c r="S156" i="16"/>
  <c r="T156" i="16"/>
  <c r="S150" i="16"/>
  <c r="T150" i="16"/>
  <c r="S144" i="16"/>
  <c r="T144" i="16"/>
  <c r="S138" i="16"/>
  <c r="T138" i="16"/>
  <c r="S134" i="16"/>
  <c r="T134" i="16"/>
  <c r="S130" i="16"/>
  <c r="T130" i="16"/>
  <c r="S124" i="16"/>
  <c r="T124" i="16"/>
  <c r="S118" i="16"/>
  <c r="T118" i="16"/>
  <c r="S112" i="16"/>
  <c r="T112" i="16"/>
  <c r="S106" i="16"/>
  <c r="T106" i="16"/>
  <c r="S100" i="16"/>
  <c r="T100" i="16"/>
  <c r="S96" i="16"/>
  <c r="T96" i="16"/>
  <c r="S90" i="16"/>
  <c r="T90" i="16"/>
  <c r="S84" i="16"/>
  <c r="T84" i="16"/>
  <c r="S78" i="16"/>
  <c r="T78" i="16"/>
  <c r="S72" i="16"/>
  <c r="T72" i="16"/>
  <c r="S68" i="16"/>
  <c r="T68" i="16"/>
  <c r="S62" i="16"/>
  <c r="T62" i="16"/>
  <c r="S56" i="16"/>
  <c r="T56" i="16"/>
  <c r="T571" i="16"/>
  <c r="S571" i="16"/>
  <c r="T569" i="16"/>
  <c r="S569" i="16"/>
  <c r="T567" i="16"/>
  <c r="S567" i="16"/>
  <c r="T565" i="16"/>
  <c r="S565" i="16"/>
  <c r="T563" i="16"/>
  <c r="S563" i="16"/>
  <c r="T561" i="16"/>
  <c r="S561" i="16"/>
  <c r="T559" i="16"/>
  <c r="S559" i="16"/>
  <c r="T557" i="16"/>
  <c r="S557" i="16"/>
  <c r="T555" i="16"/>
  <c r="S555" i="16"/>
  <c r="T553" i="16"/>
  <c r="S553" i="16"/>
  <c r="T551" i="16"/>
  <c r="S551" i="16"/>
  <c r="T549" i="16"/>
  <c r="S549" i="16"/>
  <c r="T547" i="16"/>
  <c r="S547" i="16"/>
  <c r="T545" i="16"/>
  <c r="S545" i="16"/>
  <c r="T543" i="16"/>
  <c r="S543" i="16"/>
  <c r="T541" i="16"/>
  <c r="S541" i="16"/>
  <c r="T539" i="16"/>
  <c r="S539" i="16"/>
  <c r="T537" i="16"/>
  <c r="S537" i="16"/>
  <c r="T535" i="16"/>
  <c r="S535" i="16"/>
  <c r="T533" i="16"/>
  <c r="S533" i="16"/>
  <c r="T531" i="16"/>
  <c r="S531" i="16"/>
  <c r="T529" i="16"/>
  <c r="S529" i="16"/>
  <c r="T527" i="16"/>
  <c r="S527" i="16"/>
  <c r="T525" i="16"/>
  <c r="S525" i="16"/>
  <c r="T523" i="16"/>
  <c r="S523" i="16"/>
  <c r="T521" i="16"/>
  <c r="S521" i="16"/>
  <c r="T519" i="16"/>
  <c r="S519" i="16"/>
  <c r="T517" i="16"/>
  <c r="S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S385" i="16"/>
  <c r="T385" i="16"/>
  <c r="S383" i="16"/>
  <c r="T383" i="16"/>
  <c r="S381" i="16"/>
  <c r="T381" i="16"/>
  <c r="T379" i="16"/>
  <c r="S379" i="16"/>
  <c r="S377" i="16"/>
  <c r="T377" i="16"/>
  <c r="S375" i="16"/>
  <c r="T375" i="16"/>
  <c r="T373" i="16"/>
  <c r="S373" i="16"/>
  <c r="T371" i="16"/>
  <c r="S371" i="16"/>
  <c r="S369" i="16"/>
  <c r="T369" i="16"/>
  <c r="S367" i="16"/>
  <c r="T367" i="16"/>
  <c r="S365" i="16"/>
  <c r="T365" i="16"/>
  <c r="T363" i="16"/>
  <c r="S363" i="16"/>
  <c r="S361" i="16"/>
  <c r="T361" i="16"/>
  <c r="T359" i="16"/>
  <c r="S359" i="16"/>
  <c r="S357" i="16"/>
  <c r="T357" i="16"/>
  <c r="T355" i="16"/>
  <c r="S355" i="16"/>
  <c r="S353" i="16"/>
  <c r="T353" i="16"/>
  <c r="S351" i="16"/>
  <c r="T351" i="16"/>
  <c r="S349" i="16"/>
  <c r="T349" i="16"/>
  <c r="T347" i="16"/>
  <c r="S347" i="16"/>
  <c r="S345" i="16"/>
  <c r="T345" i="16"/>
  <c r="S343" i="16"/>
  <c r="T343" i="16"/>
  <c r="T341" i="16"/>
  <c r="S341" i="16"/>
  <c r="T339" i="16"/>
  <c r="S339" i="16"/>
  <c r="S337" i="16"/>
  <c r="T337" i="16"/>
  <c r="S335" i="16"/>
  <c r="T335" i="16"/>
  <c r="S333" i="16"/>
  <c r="T333" i="16"/>
  <c r="T331" i="16"/>
  <c r="S331" i="16"/>
  <c r="S329" i="16"/>
  <c r="T329" i="16"/>
  <c r="T327" i="16"/>
  <c r="S327" i="16"/>
  <c r="S325" i="16"/>
  <c r="T325" i="16"/>
  <c r="T323" i="16"/>
  <c r="S323" i="16"/>
  <c r="S321" i="16"/>
  <c r="T321" i="16"/>
  <c r="S319" i="16"/>
  <c r="T319" i="16"/>
  <c r="S317" i="16"/>
  <c r="T317" i="16"/>
  <c r="T315" i="16"/>
  <c r="S315" i="16"/>
  <c r="S313" i="16"/>
  <c r="T313" i="16"/>
  <c r="S311" i="16"/>
  <c r="T311" i="16"/>
  <c r="T309" i="16"/>
  <c r="S309" i="16"/>
  <c r="T307" i="16"/>
  <c r="S307" i="16"/>
  <c r="S305" i="16"/>
  <c r="T305" i="16"/>
  <c r="S303" i="16"/>
  <c r="T303" i="16"/>
  <c r="S301" i="16"/>
  <c r="T301" i="16"/>
  <c r="T299" i="16"/>
  <c r="S299" i="16"/>
  <c r="S297" i="16"/>
  <c r="T297" i="16"/>
  <c r="T295" i="16"/>
  <c r="S295" i="16"/>
  <c r="S293" i="16"/>
  <c r="T293" i="16"/>
  <c r="T291" i="16"/>
  <c r="S291" i="16"/>
  <c r="S289" i="16"/>
  <c r="T289" i="16"/>
  <c r="S287" i="16"/>
  <c r="T287" i="16"/>
  <c r="S285" i="16"/>
  <c r="T285" i="16"/>
  <c r="T283" i="16"/>
  <c r="S283" i="16"/>
  <c r="S281" i="16"/>
  <c r="T281" i="16"/>
  <c r="S279" i="16"/>
  <c r="T279" i="16"/>
  <c r="T277" i="16"/>
  <c r="S277" i="16"/>
  <c r="T275" i="16"/>
  <c r="S275" i="16"/>
  <c r="S273" i="16"/>
  <c r="T273" i="16"/>
  <c r="S271" i="16"/>
  <c r="T271" i="16"/>
  <c r="S269" i="16"/>
  <c r="T269" i="16"/>
  <c r="T267" i="16"/>
  <c r="S267" i="16"/>
  <c r="S265" i="16"/>
  <c r="T265" i="16"/>
  <c r="S263" i="16"/>
  <c r="T263" i="16"/>
  <c r="S261" i="16"/>
  <c r="T261" i="16"/>
  <c r="T259" i="16"/>
  <c r="S259" i="16"/>
  <c r="S257" i="16"/>
  <c r="T257" i="16"/>
  <c r="S255" i="16"/>
  <c r="T255" i="16"/>
  <c r="S253" i="16"/>
  <c r="T253" i="16"/>
  <c r="T251" i="16"/>
  <c r="S251" i="16"/>
  <c r="S249" i="16"/>
  <c r="T249" i="16"/>
  <c r="S247" i="16"/>
  <c r="T247" i="16"/>
  <c r="S245" i="16"/>
  <c r="T245" i="16"/>
  <c r="T243" i="16"/>
  <c r="S243" i="16"/>
  <c r="S241" i="16"/>
  <c r="T241" i="16"/>
  <c r="S239" i="16"/>
  <c r="T239" i="16"/>
  <c r="S237" i="16"/>
  <c r="T237" i="16"/>
  <c r="T235" i="16"/>
  <c r="S235" i="16"/>
  <c r="S233" i="16"/>
  <c r="T233" i="16"/>
  <c r="S231" i="16"/>
  <c r="T231" i="16"/>
  <c r="S229" i="16"/>
  <c r="T229" i="16"/>
  <c r="T227" i="16"/>
  <c r="S227" i="16"/>
  <c r="S225" i="16"/>
  <c r="T225" i="16"/>
  <c r="S223" i="16"/>
  <c r="T223" i="16"/>
  <c r="S221" i="16"/>
  <c r="T221" i="16"/>
  <c r="T219" i="16"/>
  <c r="S219" i="16"/>
  <c r="S217" i="16"/>
  <c r="T217" i="16"/>
  <c r="S215" i="16"/>
  <c r="T215" i="16"/>
  <c r="S213" i="16"/>
  <c r="T213" i="16"/>
  <c r="T211" i="16"/>
  <c r="S211" i="16"/>
  <c r="S209" i="16"/>
  <c r="T209" i="16"/>
  <c r="S207" i="16"/>
  <c r="T207" i="16"/>
  <c r="S205" i="16"/>
  <c r="T205" i="16"/>
  <c r="T203" i="16"/>
  <c r="S203" i="16"/>
  <c r="S201" i="16"/>
  <c r="T201" i="16"/>
  <c r="S199" i="16"/>
  <c r="T199" i="16"/>
  <c r="S197" i="16"/>
  <c r="T197" i="16"/>
  <c r="T195" i="16"/>
  <c r="S195" i="16"/>
  <c r="S193" i="16"/>
  <c r="T193" i="16"/>
  <c r="S191" i="16"/>
  <c r="T191" i="16"/>
  <c r="S189" i="16"/>
  <c r="T189" i="16"/>
  <c r="T187" i="16"/>
  <c r="S187" i="16"/>
  <c r="S185" i="16"/>
  <c r="T185" i="16"/>
  <c r="S183" i="16"/>
  <c r="T183" i="16"/>
  <c r="S181" i="16"/>
  <c r="T181" i="16"/>
  <c r="T179" i="16"/>
  <c r="S179" i="16"/>
  <c r="S177" i="16"/>
  <c r="T177" i="16"/>
  <c r="S175" i="16"/>
  <c r="T175" i="16"/>
  <c r="T173" i="16"/>
  <c r="S173" i="16"/>
  <c r="T171" i="16"/>
  <c r="S171" i="16"/>
  <c r="S169" i="16"/>
  <c r="T169" i="16"/>
  <c r="S167" i="16"/>
  <c r="T167" i="16"/>
  <c r="S165" i="16"/>
  <c r="T165" i="16"/>
  <c r="T163" i="16"/>
  <c r="S163" i="16"/>
  <c r="S161" i="16"/>
  <c r="T161" i="16"/>
  <c r="T159" i="16"/>
  <c r="S159" i="16"/>
  <c r="S157" i="16"/>
  <c r="T157" i="16"/>
  <c r="T155" i="16"/>
  <c r="S155" i="16"/>
  <c r="S153" i="16"/>
  <c r="T153" i="16"/>
  <c r="S151" i="16"/>
  <c r="T151" i="16"/>
  <c r="S149" i="16"/>
  <c r="T149" i="16"/>
  <c r="T147" i="16"/>
  <c r="S147" i="16"/>
  <c r="S145" i="16"/>
  <c r="T145" i="16"/>
  <c r="S143" i="16"/>
  <c r="T143" i="16"/>
  <c r="T141" i="16"/>
  <c r="S141" i="16"/>
  <c r="T139" i="16"/>
  <c r="S139" i="16"/>
  <c r="S137" i="16"/>
  <c r="T137" i="16"/>
  <c r="S135" i="16"/>
  <c r="T135" i="16"/>
  <c r="S133" i="16"/>
  <c r="T133" i="16"/>
  <c r="T131" i="16"/>
  <c r="S131" i="16"/>
  <c r="S129" i="16"/>
  <c r="T129" i="16"/>
  <c r="T127" i="16"/>
  <c r="S127" i="16"/>
  <c r="S125" i="16"/>
  <c r="T125" i="16"/>
  <c r="T123" i="16"/>
  <c r="S123" i="16"/>
  <c r="S121" i="16"/>
  <c r="T121" i="16"/>
  <c r="S119" i="16"/>
  <c r="T119" i="16"/>
  <c r="S117" i="16"/>
  <c r="T117" i="16"/>
  <c r="T115" i="16"/>
  <c r="S115" i="16"/>
  <c r="S113" i="16"/>
  <c r="T113" i="16"/>
  <c r="S111" i="16"/>
  <c r="T111" i="16"/>
  <c r="T109" i="16"/>
  <c r="S109" i="16"/>
  <c r="T107" i="16"/>
  <c r="S107" i="16"/>
  <c r="S105" i="16"/>
  <c r="T105" i="16"/>
  <c r="S103" i="16"/>
  <c r="T103" i="16"/>
  <c r="S101" i="16"/>
  <c r="T101" i="16"/>
  <c r="T99" i="16"/>
  <c r="S99" i="16"/>
  <c r="S97" i="16"/>
  <c r="T97" i="16"/>
  <c r="T95" i="16"/>
  <c r="S95" i="16"/>
  <c r="S93" i="16"/>
  <c r="T93" i="16"/>
  <c r="T91" i="16"/>
  <c r="S91" i="16"/>
  <c r="S89" i="16"/>
  <c r="T89" i="16"/>
  <c r="S87" i="16"/>
  <c r="T87" i="16"/>
  <c r="S85" i="16"/>
  <c r="T85" i="16"/>
  <c r="T83" i="16"/>
  <c r="S83" i="16"/>
  <c r="S81" i="16"/>
  <c r="T81" i="16"/>
  <c r="S79" i="16"/>
  <c r="T79" i="16"/>
  <c r="T77" i="16"/>
  <c r="S77" i="16"/>
  <c r="T75" i="16"/>
  <c r="S75" i="16"/>
  <c r="S73" i="16"/>
  <c r="T73" i="16"/>
  <c r="S71" i="16"/>
  <c r="T71" i="16"/>
  <c r="S69" i="16"/>
  <c r="T69" i="16"/>
  <c r="T67" i="16"/>
  <c r="S67" i="16"/>
  <c r="S65" i="16"/>
  <c r="T65" i="16"/>
  <c r="T63" i="16"/>
  <c r="S63" i="16"/>
  <c r="S61" i="16"/>
  <c r="T61" i="16"/>
  <c r="T59" i="16"/>
  <c r="S59" i="16"/>
  <c r="S57" i="16"/>
  <c r="T57" i="16"/>
  <c r="S55" i="16"/>
  <c r="T55" i="16"/>
  <c r="T47" i="16"/>
  <c r="T43" i="16"/>
  <c r="T406" i="16"/>
  <c r="S406" i="16"/>
  <c r="T398" i="16"/>
  <c r="S398" i="16"/>
  <c r="S388" i="16"/>
  <c r="T388" i="16"/>
  <c r="T382" i="16"/>
  <c r="S382" i="16"/>
  <c r="T376" i="16"/>
  <c r="S376" i="16"/>
  <c r="T370" i="16"/>
  <c r="S370" i="16"/>
  <c r="T364" i="16"/>
  <c r="S364" i="16"/>
  <c r="T358" i="16"/>
  <c r="S358" i="16"/>
  <c r="T352" i="16"/>
  <c r="S352" i="16"/>
  <c r="T346" i="16"/>
  <c r="S346" i="16"/>
  <c r="T340" i="16"/>
  <c r="S340" i="16"/>
  <c r="T334" i="16"/>
  <c r="S334" i="16"/>
  <c r="T328" i="16"/>
  <c r="S328" i="16"/>
  <c r="T320" i="16"/>
  <c r="S320" i="16"/>
  <c r="T312" i="16"/>
  <c r="S312" i="16"/>
  <c r="T304" i="16"/>
  <c r="S304" i="16"/>
  <c r="T298" i="16"/>
  <c r="S298" i="16"/>
  <c r="T292" i="16"/>
  <c r="S292" i="16"/>
  <c r="T286" i="16"/>
  <c r="S286" i="16"/>
  <c r="T280" i="16"/>
  <c r="S280" i="16"/>
  <c r="T274" i="16"/>
  <c r="S274" i="16"/>
  <c r="T268" i="16"/>
  <c r="S268" i="16"/>
  <c r="T262" i="16"/>
  <c r="S262" i="16"/>
  <c r="T252" i="16"/>
  <c r="S252" i="16"/>
  <c r="T246" i="16"/>
  <c r="S246" i="16"/>
  <c r="T240" i="16"/>
  <c r="S240" i="16"/>
  <c r="T234" i="16"/>
  <c r="S234" i="16"/>
  <c r="T228" i="16"/>
  <c r="S228" i="16"/>
  <c r="T222" i="16"/>
  <c r="S222" i="16"/>
  <c r="T216" i="16"/>
  <c r="S216" i="16"/>
  <c r="T210" i="16"/>
  <c r="S210" i="16"/>
  <c r="T204" i="16"/>
  <c r="S204" i="16"/>
  <c r="T198" i="16"/>
  <c r="S198" i="16"/>
  <c r="T192" i="16"/>
  <c r="S192" i="16"/>
  <c r="T184" i="16"/>
  <c r="S184" i="16"/>
  <c r="T178" i="16"/>
  <c r="S178" i="16"/>
  <c r="S170" i="16"/>
  <c r="T170" i="16"/>
  <c r="S164" i="16"/>
  <c r="T164" i="16"/>
  <c r="S158" i="16"/>
  <c r="T158" i="16"/>
  <c r="S152" i="16"/>
  <c r="T152" i="16"/>
  <c r="S146" i="16"/>
  <c r="T146" i="16"/>
  <c r="S140" i="16"/>
  <c r="T140" i="16"/>
  <c r="S132" i="16"/>
  <c r="T132" i="16"/>
  <c r="S128" i="16"/>
  <c r="T128" i="16"/>
  <c r="S122" i="16"/>
  <c r="T122" i="16"/>
  <c r="S116" i="16"/>
  <c r="T116" i="16"/>
  <c r="S110" i="16"/>
  <c r="T110" i="16"/>
  <c r="S102" i="16"/>
  <c r="T102" i="16"/>
  <c r="S94" i="16"/>
  <c r="T94" i="16"/>
  <c r="S88" i="16"/>
  <c r="T88" i="16"/>
  <c r="S82" i="16"/>
  <c r="T82" i="16"/>
  <c r="S74" i="16"/>
  <c r="T74" i="16"/>
  <c r="S66" i="16"/>
  <c r="T66" i="16"/>
  <c r="S60" i="16"/>
  <c r="T60" i="16"/>
  <c r="S54" i="16"/>
  <c r="T54" i="16"/>
  <c r="T36" i="16"/>
  <c r="V6" i="16"/>
  <c r="X6" i="16" s="1"/>
  <c r="V5" i="16"/>
  <c r="R5" i="16" s="1"/>
  <c r="V8" i="16"/>
  <c r="V9" i="16"/>
  <c r="V10" i="16"/>
  <c r="V11" i="16"/>
  <c r="V12" i="16"/>
  <c r="V13" i="16"/>
  <c r="V14" i="16"/>
  <c r="V16" i="16"/>
  <c r="V17" i="16"/>
  <c r="V18" i="16"/>
  <c r="V19" i="16"/>
  <c r="V20" i="16"/>
  <c r="V21" i="16"/>
  <c r="V22" i="16"/>
  <c r="V24" i="16"/>
  <c r="V25" i="16"/>
  <c r="V26" i="16"/>
  <c r="V27" i="16"/>
  <c r="V28" i="16"/>
  <c r="R28" i="16" s="1"/>
  <c r="V29" i="16"/>
  <c r="V30" i="16"/>
  <c r="V32" i="16"/>
  <c r="V33" i="16"/>
  <c r="V34" i="16"/>
  <c r="V35" i="16"/>
  <c r="V36" i="16"/>
  <c r="V37" i="16"/>
  <c r="V38" i="16"/>
  <c r="V40" i="16"/>
  <c r="V41" i="16"/>
  <c r="V42" i="16"/>
  <c r="V43" i="16"/>
  <c r="R43" i="16" s="1"/>
  <c r="V44" i="16"/>
  <c r="V45" i="16"/>
  <c r="V46" i="16"/>
  <c r="V48" i="16"/>
  <c r="R48" i="16" s="1"/>
  <c r="V49" i="16"/>
  <c r="V50" i="16"/>
  <c r="V51" i="16"/>
  <c r="V52" i="16"/>
  <c r="R52" i="16" s="1"/>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F165" i="16" s="1"/>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G219" i="16" s="1"/>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F331" i="16" s="1"/>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R451" i="16" s="1"/>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s="1"/>
  <c r="C574" i="16"/>
  <c r="V574" i="16"/>
  <c r="C575" i="16"/>
  <c r="V575" i="16" s="1"/>
  <c r="F575" i="16" s="1"/>
  <c r="C576" i="16"/>
  <c r="V576" i="16"/>
  <c r="G576" i="16" s="1"/>
  <c r="C577" i="16"/>
  <c r="V577" i="16" s="1"/>
  <c r="I577" i="16" s="1"/>
  <c r="C578" i="16"/>
  <c r="V578" i="16" s="1"/>
  <c r="F578" i="16" s="1"/>
  <c r="C579" i="16"/>
  <c r="V579" i="16" s="1"/>
  <c r="H579" i="16" s="1"/>
  <c r="C580" i="16"/>
  <c r="V580" i="16" s="1"/>
  <c r="H580" i="16" s="1"/>
  <c r="C581" i="16"/>
  <c r="V581" i="16" s="1"/>
  <c r="C582" i="16"/>
  <c r="V582" i="16"/>
  <c r="G582" i="16" s="1"/>
  <c r="C583" i="16"/>
  <c r="V583" i="16" s="1"/>
  <c r="C584" i="16"/>
  <c r="V584" i="16"/>
  <c r="G584" i="16" s="1"/>
  <c r="C585" i="16"/>
  <c r="V585" i="16" s="1"/>
  <c r="I585" i="16" s="1"/>
  <c r="C586" i="16"/>
  <c r="V586" i="16" s="1"/>
  <c r="F586" i="16" s="1"/>
  <c r="C587" i="16"/>
  <c r="V587" i="16" s="1"/>
  <c r="I587" i="16" s="1"/>
  <c r="C588" i="16"/>
  <c r="V588" i="16" s="1"/>
  <c r="C589" i="16"/>
  <c r="V589" i="16" s="1"/>
  <c r="E589" i="16" s="1"/>
  <c r="X589" i="16" s="1"/>
  <c r="C590" i="16"/>
  <c r="V590" i="16"/>
  <c r="C591" i="16"/>
  <c r="V591" i="16" s="1"/>
  <c r="C592" i="16"/>
  <c r="V592" i="16"/>
  <c r="F592" i="16" s="1"/>
  <c r="C593" i="16"/>
  <c r="V593" i="16" s="1"/>
  <c r="I593" i="16" s="1"/>
  <c r="C594" i="16"/>
  <c r="V594" i="16" s="1"/>
  <c r="C595" i="16"/>
  <c r="V595" i="16" s="1"/>
  <c r="C596" i="16"/>
  <c r="V596" i="16" s="1"/>
  <c r="G596" i="16" s="1"/>
  <c r="C597" i="16"/>
  <c r="V597" i="16" s="1"/>
  <c r="C598" i="16"/>
  <c r="V598" i="16"/>
  <c r="C599" i="16"/>
  <c r="V599" i="16" s="1"/>
  <c r="H599" i="16" s="1"/>
  <c r="C600" i="16"/>
  <c r="V600" i="16"/>
  <c r="C601" i="16"/>
  <c r="V601" i="16" s="1"/>
  <c r="C602" i="16"/>
  <c r="V602" i="16" s="1"/>
  <c r="E602" i="16" s="1"/>
  <c r="X602" i="16" s="1"/>
  <c r="C603" i="16"/>
  <c r="V603" i="16" s="1"/>
  <c r="C604" i="16"/>
  <c r="V604" i="16" s="1"/>
  <c r="G604" i="16" s="1"/>
  <c r="C605" i="16"/>
  <c r="V605" i="16" s="1"/>
  <c r="F605" i="16" s="1"/>
  <c r="C606" i="16"/>
  <c r="V606" i="16"/>
  <c r="G606" i="16" s="1"/>
  <c r="C607" i="16"/>
  <c r="V607" i="16" s="1"/>
  <c r="C608" i="16"/>
  <c r="V608" i="16"/>
  <c r="C609" i="16"/>
  <c r="V609" i="16" s="1"/>
  <c r="E609" i="16" s="1"/>
  <c r="X609" i="16" s="1"/>
  <c r="C610" i="16"/>
  <c r="V610" i="16" s="1"/>
  <c r="G610" i="16" s="1"/>
  <c r="C611" i="16"/>
  <c r="V611" i="16" s="1"/>
  <c r="C612" i="16"/>
  <c r="V612" i="16"/>
  <c r="R612" i="16" s="1"/>
  <c r="C613" i="16"/>
  <c r="V613" i="16" s="1"/>
  <c r="J613" i="16" s="1"/>
  <c r="C614" i="16"/>
  <c r="V614" i="16"/>
  <c r="G614" i="16" s="1"/>
  <c r="C615" i="16"/>
  <c r="V615" i="16" s="1"/>
  <c r="R615" i="16" s="1"/>
  <c r="C616" i="16"/>
  <c r="V616" i="16"/>
  <c r="C617" i="16"/>
  <c r="V617" i="16" s="1"/>
  <c r="I617" i="16" s="1"/>
  <c r="C618" i="16"/>
  <c r="V618" i="16" s="1"/>
  <c r="G618" i="16" s="1"/>
  <c r="C619" i="16"/>
  <c r="V619" i="16" s="1"/>
  <c r="I619" i="16" s="1"/>
  <c r="C620" i="16"/>
  <c r="V620" i="16"/>
  <c r="C621" i="16"/>
  <c r="V621" i="16" s="1"/>
  <c r="C622" i="16"/>
  <c r="V622" i="16"/>
  <c r="G622" i="16" s="1"/>
  <c r="C623" i="16"/>
  <c r="V623" i="16" s="1"/>
  <c r="C624" i="16"/>
  <c r="V624" i="16"/>
  <c r="R624" i="16" s="1"/>
  <c r="C625" i="16"/>
  <c r="V625" i="16" s="1"/>
  <c r="C626" i="16"/>
  <c r="V626" i="16" s="1"/>
  <c r="C627" i="16"/>
  <c r="V627" i="16" s="1"/>
  <c r="F627" i="16" s="1"/>
  <c r="C628" i="16"/>
  <c r="V628" i="16"/>
  <c r="C629" i="16"/>
  <c r="V629" i="16" s="1"/>
  <c r="C630" i="16"/>
  <c r="V630" i="16"/>
  <c r="I630" i="16" s="1"/>
  <c r="C631" i="16"/>
  <c r="V631" i="16" s="1"/>
  <c r="C632" i="16"/>
  <c r="V632" i="16"/>
  <c r="E632" i="16" s="1"/>
  <c r="X632" i="16" s="1"/>
  <c r="C633" i="16"/>
  <c r="V633" i="16" s="1"/>
  <c r="C634" i="16"/>
  <c r="V634" i="16" s="1"/>
  <c r="G634" i="16" s="1"/>
  <c r="C635" i="16"/>
  <c r="V635" i="16" s="1"/>
  <c r="F635" i="16" s="1"/>
  <c r="C636" i="16"/>
  <c r="V636" i="16"/>
  <c r="I636" i="16" s="1"/>
  <c r="C637" i="16"/>
  <c r="V637" i="16" s="1"/>
  <c r="C638" i="16"/>
  <c r="V638" i="16"/>
  <c r="C639" i="16"/>
  <c r="V639" i="16" s="1"/>
  <c r="C640" i="16"/>
  <c r="V640" i="16"/>
  <c r="C641" i="16"/>
  <c r="V641" i="16" s="1"/>
  <c r="C642" i="16"/>
  <c r="V642" i="16" s="1"/>
  <c r="G642" i="16" s="1"/>
  <c r="C643" i="16"/>
  <c r="V643" i="16" s="1"/>
  <c r="C644" i="16"/>
  <c r="V644" i="16"/>
  <c r="C645" i="16"/>
  <c r="V645" i="16" s="1"/>
  <c r="H645" i="16" s="1"/>
  <c r="C646" i="16"/>
  <c r="V646" i="16"/>
  <c r="G646" i="16" s="1"/>
  <c r="C647" i="16"/>
  <c r="V647" i="16" s="1"/>
  <c r="C648" i="16"/>
  <c r="V648" i="16"/>
  <c r="C649" i="16"/>
  <c r="V649" i="16" s="1"/>
  <c r="J649" i="16" s="1"/>
  <c r="C650" i="16"/>
  <c r="V650" i="16" s="1"/>
  <c r="C651" i="16"/>
  <c r="V651" i="16" s="1"/>
  <c r="C652" i="16"/>
  <c r="V652" i="16"/>
  <c r="C653" i="16"/>
  <c r="V653" i="16" s="1"/>
  <c r="C654" i="16"/>
  <c r="V654" i="16"/>
  <c r="F654" i="16" s="1"/>
  <c r="C655" i="16"/>
  <c r="V655" i="16" s="1"/>
  <c r="I655" i="16" s="1"/>
  <c r="C656" i="16"/>
  <c r="V656" i="16"/>
  <c r="J656" i="16" s="1"/>
  <c r="C657" i="16"/>
  <c r="V657" i="16" s="1"/>
  <c r="R657" i="16" s="1"/>
  <c r="C658" i="16"/>
  <c r="V658" i="16" s="1"/>
  <c r="C659" i="16"/>
  <c r="V659" i="16" s="1"/>
  <c r="E659" i="16" s="1"/>
  <c r="X659" i="16" s="1"/>
  <c r="C660" i="16"/>
  <c r="V660" i="16"/>
  <c r="C661" i="16"/>
  <c r="V661" i="16" s="1"/>
  <c r="E661" i="16" s="1"/>
  <c r="X661" i="16" s="1"/>
  <c r="C662" i="16"/>
  <c r="V662" i="16"/>
  <c r="C663" i="16"/>
  <c r="V663" i="16" s="1"/>
  <c r="J663" i="16" s="1"/>
  <c r="C664" i="16"/>
  <c r="V664" i="16"/>
  <c r="E664" i="16" s="1"/>
  <c r="X664" i="16" s="1"/>
  <c r="C665" i="16"/>
  <c r="V665" i="16" s="1"/>
  <c r="C666" i="16"/>
  <c r="V666" i="16" s="1"/>
  <c r="G666" i="16" s="1"/>
  <c r="C667" i="16"/>
  <c r="V667" i="16" s="1"/>
  <c r="J667" i="16" s="1"/>
  <c r="C668" i="16"/>
  <c r="V668" i="16"/>
  <c r="G668" i="16" s="1"/>
  <c r="C669" i="16"/>
  <c r="V669" i="16" s="1"/>
  <c r="R669" i="16" s="1"/>
  <c r="C670" i="16"/>
  <c r="V670" i="16"/>
  <c r="C671" i="16"/>
  <c r="V671" i="16" s="1"/>
  <c r="C672" i="16"/>
  <c r="V672" i="16"/>
  <c r="C673" i="16"/>
  <c r="V673" i="16" s="1"/>
  <c r="C674" i="16"/>
  <c r="V674" i="16" s="1"/>
  <c r="F674" i="16" s="1"/>
  <c r="C675" i="16"/>
  <c r="V675" i="16" s="1"/>
  <c r="E675" i="16" s="1"/>
  <c r="X675" i="16" s="1"/>
  <c r="C676" i="16"/>
  <c r="V676" i="16"/>
  <c r="C677" i="16"/>
  <c r="V677" i="16" s="1"/>
  <c r="R677" i="16" s="1"/>
  <c r="C678" i="16"/>
  <c r="V678" i="16"/>
  <c r="I678" i="16" s="1"/>
  <c r="C679" i="16"/>
  <c r="V679" i="16" s="1"/>
  <c r="C680" i="16"/>
  <c r="V680" i="16"/>
  <c r="F680" i="16" s="1"/>
  <c r="C681" i="16"/>
  <c r="V681" i="16" s="1"/>
  <c r="C682" i="16"/>
  <c r="V682" i="16" s="1"/>
  <c r="G682" i="16" s="1"/>
  <c r="C683" i="16"/>
  <c r="V683" i="16" s="1"/>
  <c r="C684" i="16"/>
  <c r="V684" i="16"/>
  <c r="G684" i="16" s="1"/>
  <c r="C685" i="16"/>
  <c r="V685" i="16" s="1"/>
  <c r="C686" i="16"/>
  <c r="V686" i="16"/>
  <c r="G686" i="16" s="1"/>
  <c r="C687" i="16"/>
  <c r="V687" i="16" s="1"/>
  <c r="R687" i="16" s="1"/>
  <c r="C688" i="16"/>
  <c r="V688" i="16"/>
  <c r="E688" i="16" s="1"/>
  <c r="X688" i="16" s="1"/>
  <c r="C689" i="16"/>
  <c r="V689" i="16" s="1"/>
  <c r="C690" i="16"/>
  <c r="V690" i="16" s="1"/>
  <c r="G690" i="16" s="1"/>
  <c r="C691" i="16"/>
  <c r="V691" i="16" s="1"/>
  <c r="I691" i="16" s="1"/>
  <c r="C692" i="16"/>
  <c r="V692" i="16"/>
  <c r="C693" i="16"/>
  <c r="V693" i="16" s="1"/>
  <c r="C694" i="16"/>
  <c r="V694" i="16"/>
  <c r="R694" i="16" s="1"/>
  <c r="C695" i="16"/>
  <c r="V695" i="16" s="1"/>
  <c r="H695" i="16" s="1"/>
  <c r="C696" i="16"/>
  <c r="V696" i="16"/>
  <c r="C697" i="16"/>
  <c r="V697" i="16" s="1"/>
  <c r="F697" i="16" s="1"/>
  <c r="C698" i="16"/>
  <c r="V698" i="16" s="1"/>
  <c r="G698" i="16" s="1"/>
  <c r="C699" i="16"/>
  <c r="V699" i="16" s="1"/>
  <c r="R699" i="16" s="1"/>
  <c r="C700" i="16"/>
  <c r="V700" i="16"/>
  <c r="C701" i="16"/>
  <c r="V701" i="16" s="1"/>
  <c r="F701" i="16" s="1"/>
  <c r="C702" i="16"/>
  <c r="V702" i="16"/>
  <c r="F702" i="16" s="1"/>
  <c r="C703" i="16"/>
  <c r="V703" i="16" s="1"/>
  <c r="C704" i="16"/>
  <c r="V704" i="16"/>
  <c r="E704" i="16" s="1"/>
  <c r="X704" i="16" s="1"/>
  <c r="C705" i="16"/>
  <c r="V705" i="16" s="1"/>
  <c r="C706" i="16"/>
  <c r="V706" i="16" s="1"/>
  <c r="C707" i="16"/>
  <c r="V707" i="16" s="1"/>
  <c r="I707" i="16" s="1"/>
  <c r="C708" i="16"/>
  <c r="V708" i="16"/>
  <c r="C709" i="16"/>
  <c r="V709" i="16" s="1"/>
  <c r="J709" i="16" s="1"/>
  <c r="C710" i="16"/>
  <c r="V710" i="16"/>
  <c r="C711" i="16"/>
  <c r="V711" i="16" s="1"/>
  <c r="C712" i="16"/>
  <c r="V712" i="16"/>
  <c r="C713" i="16"/>
  <c r="V713" i="16" s="1"/>
  <c r="C714" i="16"/>
  <c r="V714" i="16" s="1"/>
  <c r="J714" i="16" s="1"/>
  <c r="C715" i="16"/>
  <c r="V715" i="16" s="1"/>
  <c r="C716" i="16"/>
  <c r="V716" i="16"/>
  <c r="E716" i="16" s="1"/>
  <c r="X716" i="16" s="1"/>
  <c r="C717" i="16"/>
  <c r="V717" i="16" s="1"/>
  <c r="C718" i="16"/>
  <c r="V718" i="16"/>
  <c r="J718" i="16" s="1"/>
  <c r="C719" i="16"/>
  <c r="V719" i="16" s="1"/>
  <c r="F719" i="16" s="1"/>
  <c r="C720" i="16"/>
  <c r="V720" i="16"/>
  <c r="C721" i="16"/>
  <c r="V721" i="16" s="1"/>
  <c r="I721" i="16" s="1"/>
  <c r="C722" i="16"/>
  <c r="V722" i="16" s="1"/>
  <c r="H722" i="16" s="1"/>
  <c r="C723" i="16"/>
  <c r="V723" i="16" s="1"/>
  <c r="F723" i="16" s="1"/>
  <c r="C724" i="16"/>
  <c r="V724" i="16"/>
  <c r="C725" i="16"/>
  <c r="V725" i="16" s="1"/>
  <c r="C726" i="16"/>
  <c r="V726" i="16"/>
  <c r="J726" i="16" s="1"/>
  <c r="C727" i="16"/>
  <c r="V727" i="16" s="1"/>
  <c r="J727" i="16" s="1"/>
  <c r="C728" i="16"/>
  <c r="V728" i="16"/>
  <c r="R728" i="16" s="1"/>
  <c r="C729" i="16"/>
  <c r="V729" i="16" s="1"/>
  <c r="C730" i="16"/>
  <c r="V730" i="16" s="1"/>
  <c r="C731" i="16"/>
  <c r="V731" i="16" s="1"/>
  <c r="C732" i="16"/>
  <c r="V732" i="16"/>
  <c r="E732" i="16" s="1"/>
  <c r="X732" i="16" s="1"/>
  <c r="C733" i="16"/>
  <c r="V733" i="16" s="1"/>
  <c r="H733" i="16" s="1"/>
  <c r="C734" i="16"/>
  <c r="V734" i="16"/>
  <c r="G734" i="16" s="1"/>
  <c r="C735" i="16"/>
  <c r="V735" i="16" s="1"/>
  <c r="F735" i="16" s="1"/>
  <c r="C736" i="16"/>
  <c r="V736" i="16"/>
  <c r="G736" i="16" s="1"/>
  <c r="C737" i="16"/>
  <c r="V737" i="16" s="1"/>
  <c r="C738" i="16"/>
  <c r="V738" i="16" s="1"/>
  <c r="F738" i="16" s="1"/>
  <c r="C739" i="16"/>
  <c r="V739" i="16" s="1"/>
  <c r="C740" i="16"/>
  <c r="V740" i="16"/>
  <c r="C741" i="16"/>
  <c r="V741" i="16" s="1"/>
  <c r="C742" i="16"/>
  <c r="V742" i="16"/>
  <c r="J742" i="16" s="1"/>
  <c r="C743" i="16"/>
  <c r="V743" i="16" s="1"/>
  <c r="C744" i="16"/>
  <c r="V744" i="16"/>
  <c r="C745" i="16"/>
  <c r="V745" i="16" s="1"/>
  <c r="C746" i="16"/>
  <c r="V746" i="16" s="1"/>
  <c r="I746" i="16" s="1"/>
  <c r="C747" i="16"/>
  <c r="V747" i="16" s="1"/>
  <c r="E747" i="16" s="1"/>
  <c r="X747" i="16" s="1"/>
  <c r="C748" i="16"/>
  <c r="V748" i="16"/>
  <c r="I748" i="16" s="1"/>
  <c r="C749" i="16"/>
  <c r="V749" i="16" s="1"/>
  <c r="R749" i="16" s="1"/>
  <c r="C750" i="16"/>
  <c r="V750" i="16"/>
  <c r="E750" i="16" s="1"/>
  <c r="X750" i="16" s="1"/>
  <c r="C751" i="16"/>
  <c r="V751" i="16" s="1"/>
  <c r="C752" i="16"/>
  <c r="V752" i="16"/>
  <c r="C753" i="16"/>
  <c r="V753" i="16" s="1"/>
  <c r="F753" i="16" s="1"/>
  <c r="C754" i="16"/>
  <c r="V754" i="16" s="1"/>
  <c r="G754" i="16" s="1"/>
  <c r="C755" i="16"/>
  <c r="V755" i="16" s="1"/>
  <c r="C756" i="16"/>
  <c r="V756" i="16"/>
  <c r="C757" i="16"/>
  <c r="V757" i="16" s="1"/>
  <c r="C758" i="16"/>
  <c r="V758" i="16"/>
  <c r="G758" i="16" s="1"/>
  <c r="C759" i="16"/>
  <c r="V759" i="16" s="1"/>
  <c r="C760" i="16"/>
  <c r="V760" i="16"/>
  <c r="G760" i="16" s="1"/>
  <c r="C761" i="16"/>
  <c r="V761" i="16" s="1"/>
  <c r="J761" i="16" s="1"/>
  <c r="C762" i="16"/>
  <c r="V762" i="16" s="1"/>
  <c r="C763" i="16"/>
  <c r="V763" i="16" s="1"/>
  <c r="R763" i="16" s="1"/>
  <c r="C764" i="16"/>
  <c r="V764" i="16"/>
  <c r="E764" i="16" s="1"/>
  <c r="X764" i="16" s="1"/>
  <c r="C765" i="16"/>
  <c r="V765" i="16" s="1"/>
  <c r="C766" i="16"/>
  <c r="V766" i="16"/>
  <c r="H766" i="16" s="1"/>
  <c r="C767" i="16"/>
  <c r="V767" i="16" s="1"/>
  <c r="C768" i="16"/>
  <c r="V768" i="16"/>
  <c r="C769" i="16"/>
  <c r="V769" i="16" s="1"/>
  <c r="R769" i="16" s="1"/>
  <c r="C770" i="16"/>
  <c r="V770" i="16" s="1"/>
  <c r="H770" i="16" s="1"/>
  <c r="C771" i="16"/>
  <c r="AB771" i="16" s="1"/>
  <c r="C772" i="16"/>
  <c r="V772" i="16"/>
  <c r="C773" i="16"/>
  <c r="V773" i="16" s="1"/>
  <c r="C774" i="16"/>
  <c r="V774" i="16"/>
  <c r="H774" i="16" s="1"/>
  <c r="C775" i="16"/>
  <c r="V775" i="16" s="1"/>
  <c r="F775" i="16" s="1"/>
  <c r="C776" i="16"/>
  <c r="V776" i="16"/>
  <c r="C777" i="16"/>
  <c r="V777" i="16" s="1"/>
  <c r="R777" i="16" s="1"/>
  <c r="C778" i="16"/>
  <c r="V778" i="16" s="1"/>
  <c r="R778" i="16" s="1"/>
  <c r="C779" i="16"/>
  <c r="V779" i="16" s="1"/>
  <c r="E779" i="16" s="1"/>
  <c r="X779" i="16" s="1"/>
  <c r="C780" i="16"/>
  <c r="V780" i="16"/>
  <c r="G780" i="16" s="1"/>
  <c r="C781" i="16"/>
  <c r="V781" i="16" s="1"/>
  <c r="C782" i="16"/>
  <c r="V782" i="16"/>
  <c r="C783" i="16"/>
  <c r="AB783" i="16" s="1"/>
  <c r="C784" i="16"/>
  <c r="V784" i="16"/>
  <c r="J784" i="16" s="1"/>
  <c r="C785" i="16"/>
  <c r="V785" i="16" s="1"/>
  <c r="C786" i="16"/>
  <c r="V786" i="16" s="1"/>
  <c r="G786" i="16" s="1"/>
  <c r="C787" i="16"/>
  <c r="AB787" i="16" s="1"/>
  <c r="C788" i="16"/>
  <c r="V788" i="16"/>
  <c r="C789" i="16"/>
  <c r="V789" i="16" s="1"/>
  <c r="C790" i="16"/>
  <c r="V790" i="16"/>
  <c r="G790" i="16" s="1"/>
  <c r="C791" i="16"/>
  <c r="AB791" i="16" s="1"/>
  <c r="C792" i="16"/>
  <c r="V792" i="16"/>
  <c r="H792" i="16" s="1"/>
  <c r="C793" i="16"/>
  <c r="V793" i="16" s="1"/>
  <c r="F793" i="16" s="1"/>
  <c r="C794" i="16"/>
  <c r="V794" i="16" s="1"/>
  <c r="C795" i="16"/>
  <c r="AB795" i="16" s="1"/>
  <c r="C796" i="16"/>
  <c r="V796" i="16"/>
  <c r="C797" i="16"/>
  <c r="V797" i="16" s="1"/>
  <c r="C798" i="16"/>
  <c r="V798" i="16"/>
  <c r="G798" i="16" s="1"/>
  <c r="C799" i="16"/>
  <c r="AB799" i="16" s="1"/>
  <c r="C800" i="16"/>
  <c r="V800" i="16"/>
  <c r="G800" i="16" s="1"/>
  <c r="C801" i="16"/>
  <c r="V801" i="16" s="1"/>
  <c r="E801" i="16" s="1"/>
  <c r="X801" i="16" s="1"/>
  <c r="C802" i="16"/>
  <c r="V802" i="16" s="1"/>
  <c r="C803" i="16"/>
  <c r="AB803" i="16" s="1"/>
  <c r="C804" i="16"/>
  <c r="V804" i="16"/>
  <c r="G804" i="16" s="1"/>
  <c r="C805" i="16"/>
  <c r="V805" i="16" s="1"/>
  <c r="C806" i="16"/>
  <c r="V806" i="16"/>
  <c r="H806" i="16" s="1"/>
  <c r="C807" i="16"/>
  <c r="AB807" i="16" s="1"/>
  <c r="C808" i="16"/>
  <c r="V808" i="16"/>
  <c r="G808" i="16" s="1"/>
  <c r="C809" i="16"/>
  <c r="C810" i="16"/>
  <c r="V810" i="16" s="1"/>
  <c r="R810" i="16" s="1"/>
  <c r="C811" i="16"/>
  <c r="C812" i="16"/>
  <c r="V812" i="16"/>
  <c r="C813" i="16"/>
  <c r="V813" i="16" s="1"/>
  <c r="C814" i="16"/>
  <c r="V814" i="16"/>
  <c r="R814" i="16" s="1"/>
  <c r="C815" i="16"/>
  <c r="C816" i="16"/>
  <c r="V816" i="16"/>
  <c r="C817" i="16"/>
  <c r="C818" i="16"/>
  <c r="V818" i="16" s="1"/>
  <c r="H818" i="16" s="1"/>
  <c r="C819" i="16"/>
  <c r="C820" i="16"/>
  <c r="V820" i="16"/>
  <c r="C821" i="16"/>
  <c r="C822" i="16"/>
  <c r="V822" i="16"/>
  <c r="F822" i="16" s="1"/>
  <c r="C823" i="16"/>
  <c r="C824" i="16"/>
  <c r="V824" i="16"/>
  <c r="C825" i="16"/>
  <c r="C826" i="16"/>
  <c r="V826" i="16" s="1"/>
  <c r="C827" i="16"/>
  <c r="C828" i="16"/>
  <c r="V828" i="16"/>
  <c r="C829" i="16"/>
  <c r="C830" i="16"/>
  <c r="V830" i="16"/>
  <c r="C831" i="16"/>
  <c r="C832" i="16"/>
  <c r="V832" i="16"/>
  <c r="G832" i="16" s="1"/>
  <c r="C833" i="16"/>
  <c r="C834" i="16"/>
  <c r="V834" i="16" s="1"/>
  <c r="C835" i="16"/>
  <c r="V835" i="16" s="1"/>
  <c r="H835" i="16" s="1"/>
  <c r="C836" i="16"/>
  <c r="V836" i="16"/>
  <c r="F836" i="16" s="1"/>
  <c r="C837" i="16"/>
  <c r="C838" i="16"/>
  <c r="V838" i="16"/>
  <c r="R838" i="16" s="1"/>
  <c r="C839" i="16"/>
  <c r="V839" i="16" s="1"/>
  <c r="C840" i="16"/>
  <c r="V840" i="16"/>
  <c r="G840" i="16" s="1"/>
  <c r="C841" i="16"/>
  <c r="C842" i="16"/>
  <c r="V842" i="16" s="1"/>
  <c r="E842" i="16" s="1"/>
  <c r="X842" i="16" s="1"/>
  <c r="C843" i="16"/>
  <c r="V843" i="16" s="1"/>
  <c r="I843" i="16" s="1"/>
  <c r="C844" i="16"/>
  <c r="V844" i="16"/>
  <c r="E844" i="16" s="1"/>
  <c r="X844" i="16" s="1"/>
  <c r="C845" i="16"/>
  <c r="C846" i="16"/>
  <c r="V846" i="16"/>
  <c r="C847" i="16"/>
  <c r="C848" i="16"/>
  <c r="V848" i="16"/>
  <c r="G848" i="16" s="1"/>
  <c r="C849" i="16"/>
  <c r="C850" i="16"/>
  <c r="V850" i="16" s="1"/>
  <c r="C851" i="16"/>
  <c r="V851" i="16" s="1"/>
  <c r="I851" i="16" s="1"/>
  <c r="C852" i="16"/>
  <c r="V852" i="16"/>
  <c r="F852" i="16" s="1"/>
  <c r="C853" i="16"/>
  <c r="C854" i="16"/>
  <c r="V854" i="16"/>
  <c r="G854" i="16" s="1"/>
  <c r="C855" i="16"/>
  <c r="C856" i="16"/>
  <c r="V856" i="16"/>
  <c r="C857" i="16"/>
  <c r="C858" i="16"/>
  <c r="V858" i="16" s="1"/>
  <c r="G858" i="16" s="1"/>
  <c r="C859" i="16"/>
  <c r="C860" i="16"/>
  <c r="V860" i="16"/>
  <c r="C861" i="16"/>
  <c r="C862" i="16"/>
  <c r="V862" i="16"/>
  <c r="G862" i="16" s="1"/>
  <c r="C863" i="16"/>
  <c r="C864" i="16"/>
  <c r="V864" i="16"/>
  <c r="G864" i="16" s="1"/>
  <c r="C865" i="16"/>
  <c r="C866" i="16"/>
  <c r="V866" i="16" s="1"/>
  <c r="G866" i="16" s="1"/>
  <c r="C867" i="16"/>
  <c r="C868" i="16"/>
  <c r="V868" i="16"/>
  <c r="C869" i="16"/>
  <c r="C870" i="16"/>
  <c r="V870" i="16"/>
  <c r="C871" i="16"/>
  <c r="C872" i="16"/>
  <c r="V872" i="16"/>
  <c r="F872" i="16" s="1"/>
  <c r="C873" i="16"/>
  <c r="C874" i="16"/>
  <c r="V874" i="16" s="1"/>
  <c r="G874" i="16" s="1"/>
  <c r="C875" i="16"/>
  <c r="V875" i="16" s="1"/>
  <c r="E875" i="16" s="1"/>
  <c r="X875" i="16" s="1"/>
  <c r="C876" i="16"/>
  <c r="V876" i="16"/>
  <c r="C877" i="16"/>
  <c r="C878" i="16"/>
  <c r="V878" i="16"/>
  <c r="G878" i="16" s="1"/>
  <c r="C879" i="16"/>
  <c r="C880" i="16"/>
  <c r="V880" i="16"/>
  <c r="G880" i="16" s="1"/>
  <c r="C881" i="16"/>
  <c r="C882" i="16"/>
  <c r="V882" i="16" s="1"/>
  <c r="G882" i="16" s="1"/>
  <c r="C883" i="16"/>
  <c r="C884" i="16"/>
  <c r="V884" i="16"/>
  <c r="F884" i="16" s="1"/>
  <c r="C885" i="16"/>
  <c r="C886" i="16"/>
  <c r="V886" i="16"/>
  <c r="C887" i="16"/>
  <c r="C888" i="16"/>
  <c r="V888" i="16"/>
  <c r="C889" i="16"/>
  <c r="C890" i="16"/>
  <c r="V890" i="16" s="1"/>
  <c r="G890" i="16" s="1"/>
  <c r="C891" i="16"/>
  <c r="C892" i="16"/>
  <c r="V892" i="16"/>
  <c r="C893" i="16"/>
  <c r="C894" i="16"/>
  <c r="V894" i="16"/>
  <c r="G894" i="16" s="1"/>
  <c r="C895" i="16"/>
  <c r="C896" i="16"/>
  <c r="V896" i="16"/>
  <c r="C897" i="16"/>
  <c r="C898" i="16"/>
  <c r="V898" i="16" s="1"/>
  <c r="I898" i="16" s="1"/>
  <c r="C899" i="16"/>
  <c r="C900" i="16"/>
  <c r="V900" i="16"/>
  <c r="R900" i="16" s="1"/>
  <c r="C901" i="16"/>
  <c r="C902" i="16"/>
  <c r="V902" i="16"/>
  <c r="C903" i="16"/>
  <c r="V903" i="16" s="1"/>
  <c r="I903" i="16" s="1"/>
  <c r="C904" i="16"/>
  <c r="V904" i="16"/>
  <c r="J904" i="16" s="1"/>
  <c r="C905" i="16"/>
  <c r="C906" i="16"/>
  <c r="V906" i="16" s="1"/>
  <c r="R906" i="16" s="1"/>
  <c r="C907" i="16"/>
  <c r="V907" i="16" s="1"/>
  <c r="C908" i="16"/>
  <c r="V908" i="16"/>
  <c r="G908" i="16" s="1"/>
  <c r="C909" i="16"/>
  <c r="C910" i="16"/>
  <c r="V910" i="16"/>
  <c r="C911" i="16"/>
  <c r="C912" i="16"/>
  <c r="V912" i="16"/>
  <c r="H912" i="16" s="1"/>
  <c r="C913" i="16"/>
  <c r="C914" i="16"/>
  <c r="V914" i="16" s="1"/>
  <c r="F914" i="16" s="1"/>
  <c r="C915" i="16"/>
  <c r="C916" i="16"/>
  <c r="V916" i="16"/>
  <c r="C917" i="16"/>
  <c r="C918" i="16"/>
  <c r="V918" i="16"/>
  <c r="C919" i="16"/>
  <c r="C920" i="16"/>
  <c r="V920" i="16"/>
  <c r="J920" i="16" s="1"/>
  <c r="C921" i="16"/>
  <c r="C922" i="16"/>
  <c r="V922" i="16" s="1"/>
  <c r="I922" i="16" s="1"/>
  <c r="C923" i="16"/>
  <c r="C924" i="16"/>
  <c r="V924" i="16"/>
  <c r="G924" i="16" s="1"/>
  <c r="C925" i="16"/>
  <c r="C926" i="16"/>
  <c r="V926" i="16"/>
  <c r="C927" i="16"/>
  <c r="C928" i="16"/>
  <c r="V928" i="16"/>
  <c r="J928" i="16" s="1"/>
  <c r="C929" i="16"/>
  <c r="C930" i="16"/>
  <c r="V930" i="16" s="1"/>
  <c r="R930" i="16" s="1"/>
  <c r="C931" i="16"/>
  <c r="C932" i="16"/>
  <c r="V932" i="16"/>
  <c r="C933" i="16"/>
  <c r="C934" i="16"/>
  <c r="V934" i="16"/>
  <c r="H934" i="16" s="1"/>
  <c r="C935" i="16"/>
  <c r="C936" i="16"/>
  <c r="V936" i="16"/>
  <c r="R936" i="16" s="1"/>
  <c r="C937" i="16"/>
  <c r="C938" i="16"/>
  <c r="V938" i="16" s="1"/>
  <c r="C939" i="16"/>
  <c r="C940" i="16"/>
  <c r="V940" i="16"/>
  <c r="R940" i="16" s="1"/>
  <c r="C941" i="16"/>
  <c r="C942" i="16"/>
  <c r="V942" i="16"/>
  <c r="C943" i="16"/>
  <c r="C944" i="16"/>
  <c r="V944" i="16"/>
  <c r="G944" i="16" s="1"/>
  <c r="C945" i="16"/>
  <c r="C946" i="16"/>
  <c r="V946" i="16" s="1"/>
  <c r="C947" i="16"/>
  <c r="C948" i="16"/>
  <c r="V948" i="16"/>
  <c r="F948" i="16" s="1"/>
  <c r="C949" i="16"/>
  <c r="C950" i="16"/>
  <c r="V950" i="16"/>
  <c r="C951" i="16"/>
  <c r="C952" i="16"/>
  <c r="V952" i="16"/>
  <c r="C953" i="16"/>
  <c r="C954" i="16"/>
  <c r="V954" i="16" s="1"/>
  <c r="J954" i="16" s="1"/>
  <c r="C955" i="16"/>
  <c r="C956" i="16"/>
  <c r="V956" i="16"/>
  <c r="C957" i="16"/>
  <c r="C958" i="16"/>
  <c r="V958" i="16"/>
  <c r="C959" i="16"/>
  <c r="C960" i="16"/>
  <c r="V960" i="16"/>
  <c r="C961" i="16"/>
  <c r="C962" i="16"/>
  <c r="V962" i="16" s="1"/>
  <c r="C963" i="16"/>
  <c r="C964" i="16"/>
  <c r="V964" i="16"/>
  <c r="C965" i="16"/>
  <c r="C966" i="16"/>
  <c r="V966" i="16"/>
  <c r="C967" i="16"/>
  <c r="V967" i="16" s="1"/>
  <c r="C968" i="16"/>
  <c r="V968" i="16"/>
  <c r="F968" i="16" s="1"/>
  <c r="C969" i="16"/>
  <c r="V969" i="16" s="1"/>
  <c r="C970" i="16"/>
  <c r="V970" i="16" s="1"/>
  <c r="C971" i="16"/>
  <c r="V971" i="16" s="1"/>
  <c r="C972" i="16"/>
  <c r="V972" i="16"/>
  <c r="I972" i="16" s="1"/>
  <c r="C973" i="16"/>
  <c r="C974" i="16"/>
  <c r="V974" i="16"/>
  <c r="C975" i="16"/>
  <c r="C976" i="16"/>
  <c r="V976" i="16"/>
  <c r="H976" i="16" s="1"/>
  <c r="C977" i="16"/>
  <c r="C978" i="16"/>
  <c r="V978" i="16" s="1"/>
  <c r="C979" i="16"/>
  <c r="C980" i="16"/>
  <c r="V980" i="16"/>
  <c r="C981" i="16"/>
  <c r="C982" i="16"/>
  <c r="V982" i="16"/>
  <c r="E982" i="16" s="1"/>
  <c r="X982" i="16" s="1"/>
  <c r="C983" i="16"/>
  <c r="C984" i="16"/>
  <c r="V984" i="16"/>
  <c r="I984" i="16" s="1"/>
  <c r="C985" i="16"/>
  <c r="C986" i="16"/>
  <c r="V986" i="16" s="1"/>
  <c r="C987" i="16"/>
  <c r="C988" i="16"/>
  <c r="V988" i="16"/>
  <c r="G988" i="16" s="1"/>
  <c r="C989" i="16"/>
  <c r="C990" i="16"/>
  <c r="V990" i="16"/>
  <c r="I990" i="16" s="1"/>
  <c r="C991" i="16"/>
  <c r="C992" i="16"/>
  <c r="V992" i="16"/>
  <c r="C993" i="16"/>
  <c r="C994" i="16"/>
  <c r="V994" i="16" s="1"/>
  <c r="G994" i="16" s="1"/>
  <c r="C995" i="16"/>
  <c r="C996" i="16"/>
  <c r="V996" i="16"/>
  <c r="G996" i="16" s="1"/>
  <c r="C997" i="16"/>
  <c r="C998" i="16"/>
  <c r="V998" i="16"/>
  <c r="C999" i="16"/>
  <c r="C1000" i="16"/>
  <c r="V1000" i="16"/>
  <c r="G1000" i="16" s="1"/>
  <c r="C1001" i="16"/>
  <c r="C1002" i="16"/>
  <c r="V1002" i="16" s="1"/>
  <c r="C1003" i="16"/>
  <c r="C1004" i="16"/>
  <c r="V1004" i="16"/>
  <c r="E1004" i="16" s="1"/>
  <c r="X1004" i="16" s="1"/>
  <c r="C1005" i="16"/>
  <c r="C1006" i="16"/>
  <c r="V1006" i="16"/>
  <c r="C1007" i="16"/>
  <c r="C1008" i="16"/>
  <c r="V1008" i="16"/>
  <c r="C1009" i="16"/>
  <c r="C1010" i="16"/>
  <c r="V1010" i="16" s="1"/>
  <c r="F1010" i="16" s="1"/>
  <c r="C1011" i="16"/>
  <c r="C1012" i="16"/>
  <c r="V1012" i="16"/>
  <c r="G1012" i="16" s="1"/>
  <c r="C1013" i="16"/>
  <c r="C1014" i="16"/>
  <c r="V1014" i="16"/>
  <c r="I1014" i="16" s="1"/>
  <c r="C1015" i="16"/>
  <c r="C1016" i="16"/>
  <c r="V1016" i="16"/>
  <c r="C1017" i="16"/>
  <c r="C1018" i="16"/>
  <c r="V1018" i="16" s="1"/>
  <c r="G1018" i="16" s="1"/>
  <c r="C1019" i="16"/>
  <c r="C1020" i="16"/>
  <c r="V1020" i="16"/>
  <c r="I1020" i="16" s="1"/>
  <c r="C1021" i="16"/>
  <c r="C1022" i="16"/>
  <c r="V1022" i="16"/>
  <c r="I1022" i="16" s="1"/>
  <c r="C1023" i="16"/>
  <c r="C1024" i="16"/>
  <c r="V1024" i="16"/>
  <c r="R1024" i="16" s="1"/>
  <c r="C1025" i="16"/>
  <c r="C1026" i="16"/>
  <c r="V1026" i="16" s="1"/>
  <c r="F1026" i="16" s="1"/>
  <c r="C1027" i="16"/>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AB1039" i="16" s="1"/>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AB1055" i="16" s="1"/>
  <c r="C1056" i="16"/>
  <c r="V1056" i="16" s="1"/>
  <c r="C1057" i="16"/>
  <c r="V1057" i="16" s="1"/>
  <c r="I1057" i="16" s="1"/>
  <c r="C1058" i="16"/>
  <c r="C1059" i="16"/>
  <c r="V1059" i="16" s="1"/>
  <c r="C1060" i="16"/>
  <c r="V1060" i="16" s="1"/>
  <c r="J1060" i="16" s="1"/>
  <c r="C1061" i="16"/>
  <c r="C1062" i="16"/>
  <c r="V1062" i="16" s="1"/>
  <c r="C1063" i="16"/>
  <c r="AB1063" i="16" s="1"/>
  <c r="V1063" i="16"/>
  <c r="C1064" i="16"/>
  <c r="C1065" i="16"/>
  <c r="V1065" i="16" s="1"/>
  <c r="C1066" i="16"/>
  <c r="C1067" i="16"/>
  <c r="V1067" i="16" s="1"/>
  <c r="F1067" i="16" s="1"/>
  <c r="C1068" i="16"/>
  <c r="V1068" i="16" s="1"/>
  <c r="C1069" i="16"/>
  <c r="V1069" i="16" s="1"/>
  <c r="J1069" i="16" s="1"/>
  <c r="C1070" i="16"/>
  <c r="C1071" i="16"/>
  <c r="C1072" i="16"/>
  <c r="V1072" i="16" s="1"/>
  <c r="C1073" i="16"/>
  <c r="V1073" i="16"/>
  <c r="C1074" i="16"/>
  <c r="C1075" i="16"/>
  <c r="V1075" i="16"/>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AB1095" i="16" s="1"/>
  <c r="V1095" i="16"/>
  <c r="C1096" i="16"/>
  <c r="C1097" i="16"/>
  <c r="V1097" i="16"/>
  <c r="G1097" i="16" s="1"/>
  <c r="C1098" i="16"/>
  <c r="C1099" i="16"/>
  <c r="C1100" i="16"/>
  <c r="V1100" i="16" s="1"/>
  <c r="G1100" i="16" s="1"/>
  <c r="C1101" i="16"/>
  <c r="V1101" i="16" s="1"/>
  <c r="C1102" i="16"/>
  <c r="C1103" i="16"/>
  <c r="AB1103" i="16" s="1"/>
  <c r="C1104" i="16"/>
  <c r="V1104" i="16" s="1"/>
  <c r="R1104" i="16" s="1"/>
  <c r="C1105" i="16"/>
  <c r="V1105" i="16"/>
  <c r="C1106" i="16"/>
  <c r="C1107" i="16"/>
  <c r="V1107" i="16"/>
  <c r="C1108" i="16"/>
  <c r="C1109" i="16"/>
  <c r="V1109" i="16" s="1"/>
  <c r="F1109" i="16" s="1"/>
  <c r="C1110" i="16"/>
  <c r="V1110" i="16" s="1"/>
  <c r="C1111" i="16"/>
  <c r="C1112" i="16"/>
  <c r="V1112" i="16" s="1"/>
  <c r="C1113" i="16"/>
  <c r="V1113" i="16" s="1"/>
  <c r="C1114" i="16"/>
  <c r="C1115" i="16"/>
  <c r="V1115" i="16" s="1"/>
  <c r="C1116" i="16"/>
  <c r="V1116" i="16" s="1"/>
  <c r="C1117" i="16"/>
  <c r="C1118" i="16"/>
  <c r="V1118" i="16" s="1"/>
  <c r="I1118" i="16" s="1"/>
  <c r="C1119" i="16"/>
  <c r="AB1119" i="16" s="1"/>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s="1"/>
  <c r="C1130" i="16"/>
  <c r="C1131" i="16"/>
  <c r="V1131" i="16"/>
  <c r="R1131" i="16" s="1"/>
  <c r="C1132" i="16"/>
  <c r="V1132" i="16" s="1"/>
  <c r="C1133" i="16"/>
  <c r="V1133" i="16" s="1"/>
  <c r="C1134" i="16"/>
  <c r="V1134" i="16" s="1"/>
  <c r="C1135" i="16"/>
  <c r="AB1135" i="16" s="1"/>
  <c r="C1136" i="16"/>
  <c r="V1136" i="16" s="1"/>
  <c r="C1137" i="16"/>
  <c r="V1137" i="16" s="1"/>
  <c r="C1138" i="16"/>
  <c r="C1139" i="16"/>
  <c r="V1139" i="16" s="1"/>
  <c r="G1139" i="16" s="1"/>
  <c r="C1140" i="16"/>
  <c r="V1140" i="16" s="1"/>
  <c r="C1141" i="16"/>
  <c r="V1141" i="16" s="1"/>
  <c r="C1142" i="16"/>
  <c r="V1142" i="16" s="1"/>
  <c r="C1143" i="16"/>
  <c r="C1144" i="16"/>
  <c r="V1144" i="16" s="1"/>
  <c r="R1144" i="16" s="1"/>
  <c r="C1145" i="16"/>
  <c r="V1145" i="16"/>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AB1167" i="16" s="1"/>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c r="C1186" i="16"/>
  <c r="C1187" i="16"/>
  <c r="V1187" i="16" s="1"/>
  <c r="C1188" i="16"/>
  <c r="V1188" i="16" s="1"/>
  <c r="C1189" i="16"/>
  <c r="C1190" i="16"/>
  <c r="C1191" i="16"/>
  <c r="AB1191" i="16" s="1"/>
  <c r="V1191" i="16"/>
  <c r="C1192" i="16"/>
  <c r="C1193" i="16"/>
  <c r="V1193" i="16" s="1"/>
  <c r="C1194" i="16"/>
  <c r="C1195" i="16"/>
  <c r="AB1195" i="16" s="1"/>
  <c r="V1195" i="16"/>
  <c r="C1196" i="16"/>
  <c r="V1196" i="16" s="1"/>
  <c r="C1197" i="16"/>
  <c r="V1197" i="16" s="1"/>
  <c r="C1198" i="16"/>
  <c r="V1198" i="16" s="1"/>
  <c r="J1198" i="16" s="1"/>
  <c r="C1199" i="16"/>
  <c r="AB1199" i="16" s="1"/>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C1228" i="16"/>
  <c r="V1228" i="16" s="1"/>
  <c r="E1228" i="16" s="1"/>
  <c r="X1228" i="16" s="1"/>
  <c r="C1229" i="16"/>
  <c r="V1229" i="16" s="1"/>
  <c r="R1229" i="16" s="1"/>
  <c r="C1230" i="16"/>
  <c r="V1230" i="16" s="1"/>
  <c r="C1231" i="16"/>
  <c r="AB1231" i="16" s="1"/>
  <c r="C1232" i="16"/>
  <c r="V1232" i="16" s="1"/>
  <c r="C1233" i="16"/>
  <c r="V1233" i="16" s="1"/>
  <c r="C1234" i="16"/>
  <c r="C1235" i="16"/>
  <c r="V1235" i="16"/>
  <c r="C1236" i="16"/>
  <c r="V1236" i="16" s="1"/>
  <c r="C1237" i="16"/>
  <c r="V1237" i="16" s="1"/>
  <c r="C1238" i="16"/>
  <c r="V1238" i="16" s="1"/>
  <c r="C1239" i="16"/>
  <c r="C1240" i="16"/>
  <c r="V1240" i="16" s="1"/>
  <c r="C1241" i="16"/>
  <c r="V1241" i="16" s="1"/>
  <c r="I1241" i="16" s="1"/>
  <c r="C1242" i="16"/>
  <c r="C1243" i="16"/>
  <c r="V1243" i="16" s="1"/>
  <c r="C1244" i="16"/>
  <c r="V1244" i="16" s="1"/>
  <c r="G1244" i="16" s="1"/>
  <c r="C1245" i="16"/>
  <c r="C1246" i="16"/>
  <c r="C1247" i="16"/>
  <c r="C1248" i="16"/>
  <c r="V1248" i="16" s="1"/>
  <c r="C1249" i="16"/>
  <c r="V1249" i="16"/>
  <c r="C1250" i="16"/>
  <c r="C1251" i="16"/>
  <c r="V1251" i="16" s="1"/>
  <c r="C1252" i="16"/>
  <c r="C1253" i="16"/>
  <c r="V1253" i="16" s="1"/>
  <c r="C1254" i="16"/>
  <c r="V1254" i="16" s="1"/>
  <c r="C1255" i="16"/>
  <c r="AB1255" i="16" s="1"/>
  <c r="V1255" i="16"/>
  <c r="C1256" i="16"/>
  <c r="V1256" i="16" s="1"/>
  <c r="H1256" i="16" s="1"/>
  <c r="C1257" i="16"/>
  <c r="V1257" i="16" s="1"/>
  <c r="J1257" i="16" s="1"/>
  <c r="C1258" i="16"/>
  <c r="C1259" i="16"/>
  <c r="V1259" i="16"/>
  <c r="I1259" i="16" s="1"/>
  <c r="C1260" i="16"/>
  <c r="V1260" i="16" s="1"/>
  <c r="C1261" i="16"/>
  <c r="V1261" i="16" s="1"/>
  <c r="C1262" i="16"/>
  <c r="V1262" i="16" s="1"/>
  <c r="G1262" i="16" s="1"/>
  <c r="C1263" i="16"/>
  <c r="AB1263" i="16" s="1"/>
  <c r="C1264" i="16"/>
  <c r="C1265" i="16"/>
  <c r="C1266" i="16"/>
  <c r="C1267" i="16"/>
  <c r="V1267" i="16" s="1"/>
  <c r="C1268" i="16"/>
  <c r="V1268" i="16" s="1"/>
  <c r="C1269" i="16"/>
  <c r="V1269" i="16" s="1"/>
  <c r="C1270" i="16"/>
  <c r="V1270" i="16" s="1"/>
  <c r="H1270" i="16" s="1"/>
  <c r="C1271" i="16"/>
  <c r="C1272" i="16"/>
  <c r="V1272" i="16" s="1"/>
  <c r="G1272" i="16" s="1"/>
  <c r="C1273" i="16"/>
  <c r="V1273" i="16"/>
  <c r="H1273" i="16" s="1"/>
  <c r="C1274" i="16"/>
  <c r="C1275" i="16"/>
  <c r="V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AB1295" i="16" s="1"/>
  <c r="C1296" i="16"/>
  <c r="V1296" i="16" s="1"/>
  <c r="C1297" i="16"/>
  <c r="V1297" i="16"/>
  <c r="C1298" i="16"/>
  <c r="C1299" i="16"/>
  <c r="V1299" i="16" s="1"/>
  <c r="C1300" i="16"/>
  <c r="V1300" i="16" s="1"/>
  <c r="H1300" i="16" s="1"/>
  <c r="C1301" i="16"/>
  <c r="V1301" i="16" s="1"/>
  <c r="J1301" i="16" s="1"/>
  <c r="C1302" i="16"/>
  <c r="C1303" i="16"/>
  <c r="C1304" i="16"/>
  <c r="V1304" i="16" s="1"/>
  <c r="G1304" i="16" s="1"/>
  <c r="C1305" i="16"/>
  <c r="V1305" i="16"/>
  <c r="C1306" i="16"/>
  <c r="C1307" i="16"/>
  <c r="V1307" i="16"/>
  <c r="C1308" i="16"/>
  <c r="C1309" i="16"/>
  <c r="V1309" i="16" s="1"/>
  <c r="C1310" i="16"/>
  <c r="V1310" i="16" s="1"/>
  <c r="G1310" i="16" s="1"/>
  <c r="C1311" i="16"/>
  <c r="AB1311" i="16" s="1"/>
  <c r="C1312" i="16"/>
  <c r="C1313" i="16"/>
  <c r="V1313" i="16" s="1"/>
  <c r="C1314" i="16"/>
  <c r="C1315" i="16"/>
  <c r="V1315" i="16" s="1"/>
  <c r="C1316" i="16"/>
  <c r="V1316" i="16" s="1"/>
  <c r="G1316" i="16" s="1"/>
  <c r="C1317" i="16"/>
  <c r="V1317" i="16" s="1"/>
  <c r="R1317" i="16" s="1"/>
  <c r="C1318" i="16"/>
  <c r="C1319" i="16"/>
  <c r="AB1319" i="16" s="1"/>
  <c r="V1319" i="16"/>
  <c r="R1319" i="16" s="1"/>
  <c r="C1320" i="16"/>
  <c r="V1320" i="16" s="1"/>
  <c r="C1321" i="16"/>
  <c r="V1321" i="16" s="1"/>
  <c r="C1322" i="16"/>
  <c r="C1323" i="16"/>
  <c r="V1323" i="16" s="1"/>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AB1359" i="16" s="1"/>
  <c r="C1360" i="16"/>
  <c r="C1361" i="16"/>
  <c r="V1361" i="16" s="1"/>
  <c r="C1362" i="16"/>
  <c r="C1363" i="16"/>
  <c r="C1364" i="16"/>
  <c r="C1365" i="16"/>
  <c r="V1365" i="16" s="1"/>
  <c r="C1366" i="16"/>
  <c r="C1367" i="16"/>
  <c r="C1368" i="16"/>
  <c r="V1368" i="16" s="1"/>
  <c r="J1368" i="16" s="1"/>
  <c r="C1369" i="16"/>
  <c r="V1369" i="16" s="1"/>
  <c r="C1370" i="16"/>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c r="I1388" i="16" s="1"/>
  <c r="C1389" i="16"/>
  <c r="V1389" i="16" s="1"/>
  <c r="C1390" i="16"/>
  <c r="V1390" i="16"/>
  <c r="E1390" i="16" s="1"/>
  <c r="X1390" i="16" s="1"/>
  <c r="C1391" i="16"/>
  <c r="C1392" i="16"/>
  <c r="V1392" i="16" s="1"/>
  <c r="C1393" i="16"/>
  <c r="V1393" i="16" s="1"/>
  <c r="H1393" i="16" s="1"/>
  <c r="C1394" i="16"/>
  <c r="AB1394" i="16" s="1"/>
  <c r="V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s="1"/>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C1461" i="16"/>
  <c r="V1461" i="16" s="1"/>
  <c r="C1462" i="16"/>
  <c r="V1462" i="16"/>
  <c r="C1463" i="16"/>
  <c r="V1463" i="16" s="1"/>
  <c r="E1463" i="16" s="1"/>
  <c r="X1463" i="16" s="1"/>
  <c r="C1464" i="16"/>
  <c r="V1464" i="16" s="1"/>
  <c r="I1464" i="16" s="1"/>
  <c r="C1465" i="16"/>
  <c r="V1465" i="16" s="1"/>
  <c r="G1465" i="16" s="1"/>
  <c r="C1466" i="16"/>
  <c r="V1466" i="16" s="1"/>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s="1"/>
  <c r="C1519" i="16"/>
  <c r="V1519" i="16" s="1"/>
  <c r="C1520" i="16"/>
  <c r="V1520" i="16" s="1"/>
  <c r="J1520" i="16" s="1"/>
  <c r="C1521" i="16"/>
  <c r="V1521" i="16" s="1"/>
  <c r="C1522" i="16"/>
  <c r="V1522" i="16"/>
  <c r="C1523" i="16"/>
  <c r="V1523" i="16" s="1"/>
  <c r="C1524" i="16"/>
  <c r="C1525" i="16"/>
  <c r="V1525" i="16" s="1"/>
  <c r="C1526" i="16"/>
  <c r="V1526" i="16"/>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c r="C1559" i="16"/>
  <c r="C1560" i="16"/>
  <c r="V1560" i="16" s="1"/>
  <c r="F1560" i="16" s="1"/>
  <c r="C1561" i="16"/>
  <c r="V1561" i="16" s="1"/>
  <c r="C1562" i="16"/>
  <c r="V1562" i="16" s="1"/>
  <c r="C1563" i="16"/>
  <c r="V1563" i="16" s="1"/>
  <c r="C1564" i="16"/>
  <c r="V1564" i="16"/>
  <c r="G1564" i="16" s="1"/>
  <c r="C1565" i="16"/>
  <c r="V1565" i="16" s="1"/>
  <c r="C1566" i="16"/>
  <c r="V1566" i="16" s="1"/>
  <c r="F1566" i="16" s="1"/>
  <c r="C1567" i="16"/>
  <c r="V1567" i="16" s="1"/>
  <c r="C1568" i="16"/>
  <c r="C1569" i="16"/>
  <c r="V1569" i="16" s="1"/>
  <c r="C1570" i="16"/>
  <c r="V1570" i="16"/>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F1587" i="16" s="1"/>
  <c r="C1588" i="16"/>
  <c r="C1589" i="16"/>
  <c r="V1589" i="16" s="1"/>
  <c r="C1590" i="16"/>
  <c r="V1590" i="16"/>
  <c r="H1590" i="16" s="1"/>
  <c r="C1591" i="16"/>
  <c r="C1592" i="16"/>
  <c r="V1592" i="16" s="1"/>
  <c r="F1592" i="16" s="1"/>
  <c r="C1593" i="16"/>
  <c r="V1593" i="16" s="1"/>
  <c r="G1593" i="16" s="1"/>
  <c r="C1594" i="16"/>
  <c r="V1594" i="16" s="1"/>
  <c r="C1595" i="16"/>
  <c r="V1595" i="16" s="1"/>
  <c r="C1596" i="16"/>
  <c r="V1596" i="16"/>
  <c r="H1596" i="16" s="1"/>
  <c r="C1597" i="16"/>
  <c r="V1597" i="16" s="1"/>
  <c r="E1597" i="16" s="1"/>
  <c r="X1597" i="16" s="1"/>
  <c r="C1598" i="16"/>
  <c r="V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C1621" i="16"/>
  <c r="V1621" i="16" s="1"/>
  <c r="C1622" i="16"/>
  <c r="V1622" i="16" s="1"/>
  <c r="C1623" i="16"/>
  <c r="C1624" i="16"/>
  <c r="V1624" i="16" s="1"/>
  <c r="C1625" i="16"/>
  <c r="V1625" i="16" s="1"/>
  <c r="J1625" i="16" s="1"/>
  <c r="C1626" i="16"/>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s="1"/>
  <c r="F1638" i="16" s="1"/>
  <c r="C1639" i="16"/>
  <c r="V1639" i="16" s="1"/>
  <c r="H1639" i="16" s="1"/>
  <c r="C1640" i="16"/>
  <c r="C1641" i="16"/>
  <c r="C1642" i="16"/>
  <c r="C1643" i="16"/>
  <c r="V1643" i="16" s="1"/>
  <c r="C1644" i="16"/>
  <c r="V1644" i="16"/>
  <c r="C1645" i="16"/>
  <c r="V1645" i="16" s="1"/>
  <c r="C1646" i="16"/>
  <c r="V1646" i="16"/>
  <c r="C1647" i="16"/>
  <c r="C1648" i="16"/>
  <c r="V1648" i="16" s="1"/>
  <c r="E1648" i="16" s="1"/>
  <c r="X1648" i="16" s="1"/>
  <c r="C1649" i="16"/>
  <c r="V1649" i="16" s="1"/>
  <c r="C1650" i="16"/>
  <c r="V1650" i="16"/>
  <c r="G1650" i="16" s="1"/>
  <c r="C1651" i="16"/>
  <c r="V1651" i="16" s="1"/>
  <c r="C1652" i="16"/>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s="1"/>
  <c r="C1663" i="16"/>
  <c r="V1663" i="16" s="1"/>
  <c r="C1664" i="16"/>
  <c r="V1664" i="16" s="1"/>
  <c r="C1665" i="16"/>
  <c r="C1666" i="16"/>
  <c r="V1666" i="16"/>
  <c r="J1666" i="16" s="1"/>
  <c r="C1667" i="16"/>
  <c r="V1667" i="16" s="1"/>
  <c r="C1668" i="16"/>
  <c r="C1669" i="16"/>
  <c r="V1669" i="16" s="1"/>
  <c r="C1670" i="16"/>
  <c r="V1670" i="16" s="1"/>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C1685" i="16"/>
  <c r="V1685" i="16" s="1"/>
  <c r="C1686" i="16"/>
  <c r="V1686" i="16"/>
  <c r="H1686" i="16" s="1"/>
  <c r="C1687" i="16"/>
  <c r="V1687" i="16" s="1"/>
  <c r="C1688" i="16"/>
  <c r="V1688" i="16" s="1"/>
  <c r="C1689" i="16"/>
  <c r="V1689" i="16" s="1"/>
  <c r="C1690" i="16"/>
  <c r="V1690" i="16" s="1"/>
  <c r="R1690" i="16" s="1"/>
  <c r="C1691" i="16"/>
  <c r="V1691" i="16" s="1"/>
  <c r="C1692" i="16"/>
  <c r="V1692" i="16"/>
  <c r="C1693" i="16"/>
  <c r="V1693" i="16" s="1"/>
  <c r="C1694" i="16"/>
  <c r="V1694" i="16" s="1"/>
  <c r="G1694" i="16" s="1"/>
  <c r="C1695" i="16"/>
  <c r="V1695" i="16" s="1"/>
  <c r="F1695" i="16" s="1"/>
  <c r="C1696" i="16"/>
  <c r="V1696" i="16" s="1"/>
  <c r="C1697" i="16"/>
  <c r="V1697" i="16" s="1"/>
  <c r="C1698" i="16"/>
  <c r="V1698" i="16"/>
  <c r="C1699" i="16"/>
  <c r="V1699" i="16" s="1"/>
  <c r="F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s="1"/>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E1739" i="16" s="1"/>
  <c r="X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V1748" i="16"/>
  <c r="C1749" i="16"/>
  <c r="V1749" i="16" s="1"/>
  <c r="C1750" i="16"/>
  <c r="V1750" i="16"/>
  <c r="H1750" i="16" s="1"/>
  <c r="C1751" i="16"/>
  <c r="V1751" i="16" s="1"/>
  <c r="F1751" i="16" s="1"/>
  <c r="C1752" i="16"/>
  <c r="V1752" i="16" s="1"/>
  <c r="C1753" i="16"/>
  <c r="V1753" i="16" s="1"/>
  <c r="C1754" i="16"/>
  <c r="AB1754" i="16" s="1"/>
  <c r="V1754" i="16"/>
  <c r="R1754" i="16" s="1"/>
  <c r="C1755" i="16"/>
  <c r="V1755" i="16" s="1"/>
  <c r="F1755" i="16" s="1"/>
  <c r="C1756" i="16"/>
  <c r="V1756" i="16"/>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H1771" i="16" s="1"/>
  <c r="C1772" i="16"/>
  <c r="V1772" i="16"/>
  <c r="R1772" i="16" s="1"/>
  <c r="C1773" i="16"/>
  <c r="V1773" i="16" s="1"/>
  <c r="C1774" i="16"/>
  <c r="V1774" i="16" s="1"/>
  <c r="C1775" i="16"/>
  <c r="V1775" i="16" s="1"/>
  <c r="C1776" i="16"/>
  <c r="V1776" i="16" s="1"/>
  <c r="C1777" i="16"/>
  <c r="V1777" i="16" s="1"/>
  <c r="I1777" i="16" s="1"/>
  <c r="C1778" i="16"/>
  <c r="V1778" i="16"/>
  <c r="I1778" i="16" s="1"/>
  <c r="C1779" i="16"/>
  <c r="V1779" i="16" s="1"/>
  <c r="C1780" i="16"/>
  <c r="V1780" i="16" s="1"/>
  <c r="C1781" i="16"/>
  <c r="V1781" i="16" s="1"/>
  <c r="C1782" i="16"/>
  <c r="V1782" i="16" s="1"/>
  <c r="C1783" i="16"/>
  <c r="C1784" i="16"/>
  <c r="C1785" i="16"/>
  <c r="V1785" i="16" s="1"/>
  <c r="C1786" i="16"/>
  <c r="V1786" i="16" s="1"/>
  <c r="C1787" i="16"/>
  <c r="V1787" i="16" s="1"/>
  <c r="C1788" i="16"/>
  <c r="V1788" i="16"/>
  <c r="C1789" i="16"/>
  <c r="C1790" i="16"/>
  <c r="V1790" i="16"/>
  <c r="F1790" i="16" s="1"/>
  <c r="C1791" i="16"/>
  <c r="V1791" i="16" s="1"/>
  <c r="J1791" i="16" s="1"/>
  <c r="C1792" i="16"/>
  <c r="C1793" i="16"/>
  <c r="C1794" i="16"/>
  <c r="V1794" i="16"/>
  <c r="G1794" i="16" s="1"/>
  <c r="C1795" i="16"/>
  <c r="V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C1813" i="16"/>
  <c r="V1813" i="16" s="1"/>
  <c r="C1814" i="16"/>
  <c r="V1814" i="16"/>
  <c r="I1814" i="16" s="1"/>
  <c r="C1815" i="16"/>
  <c r="V1815" i="16" s="1"/>
  <c r="C1816" i="16"/>
  <c r="V1816" i="16" s="1"/>
  <c r="I1816" i="16" s="1"/>
  <c r="C1817" i="16"/>
  <c r="V1817" i="16" s="1"/>
  <c r="C1818" i="16"/>
  <c r="V1818" i="16" s="1"/>
  <c r="C1819" i="16"/>
  <c r="V1819" i="16" s="1"/>
  <c r="E1819" i="16" s="1"/>
  <c r="X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E1839" i="16" s="1"/>
  <c r="X1839" i="16" s="1"/>
  <c r="C1840" i="16"/>
  <c r="V1840" i="16" s="1"/>
  <c r="J1840" i="16" s="1"/>
  <c r="C1841" i="16"/>
  <c r="V1841" i="16" s="1"/>
  <c r="I1841" i="16" s="1"/>
  <c r="C1842" i="16"/>
  <c r="C1843" i="16"/>
  <c r="V1843" i="16" s="1"/>
  <c r="C1844" i="16"/>
  <c r="V1844" i="16" s="1"/>
  <c r="C1845" i="16"/>
  <c r="V1845" i="16" s="1"/>
  <c r="C1846" i="16"/>
  <c r="V1846" i="16"/>
  <c r="C1847" i="16"/>
  <c r="C1848" i="16"/>
  <c r="V1848" i="16" s="1"/>
  <c r="G1848" i="16" s="1"/>
  <c r="C1849" i="16"/>
  <c r="V1849" i="16" s="1"/>
  <c r="C1850" i="16"/>
  <c r="V1850" i="16" s="1"/>
  <c r="C1851" i="16"/>
  <c r="C1852" i="16"/>
  <c r="V1852" i="16"/>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C1867" i="16"/>
  <c r="V1867" i="16" s="1"/>
  <c r="C1868" i="16"/>
  <c r="V1868" i="16"/>
  <c r="I1868" i="16" s="1"/>
  <c r="C1869" i="16"/>
  <c r="V1869" i="16" s="1"/>
  <c r="I1869" i="16" s="1"/>
  <c r="C1870" i="16"/>
  <c r="V1870" i="16" s="1"/>
  <c r="F1870" i="16" s="1"/>
  <c r="C1871" i="16"/>
  <c r="V1871" i="16" s="1"/>
  <c r="C1872" i="16"/>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c r="C1939" i="16"/>
  <c r="C1940" i="16"/>
  <c r="V1940" i="16" s="1"/>
  <c r="C1941" i="16"/>
  <c r="V1941" i="16" s="1"/>
  <c r="C1942" i="16"/>
  <c r="V1942" i="16" s="1"/>
  <c r="C1943" i="16"/>
  <c r="V1943" i="16" s="1"/>
  <c r="I1943" i="16" s="1"/>
  <c r="C1944" i="16"/>
  <c r="V1944" i="16"/>
  <c r="C1945" i="16"/>
  <c r="V1945" i="16" s="1"/>
  <c r="C1946" i="16"/>
  <c r="V1946" i="16" s="1"/>
  <c r="G1946" i="16" s="1"/>
  <c r="C1947" i="16"/>
  <c r="C1948" i="16"/>
  <c r="V1948" i="16"/>
  <c r="C1949" i="16"/>
  <c r="V1949" i="16" s="1"/>
  <c r="C1950" i="16"/>
  <c r="C1951" i="16"/>
  <c r="V1951" i="16" s="1"/>
  <c r="C1952" i="16"/>
  <c r="V1952" i="16" s="1"/>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s="1"/>
  <c r="C1963" i="16"/>
  <c r="V1963" i="16" s="1"/>
  <c r="C1964" i="16"/>
  <c r="V1964" i="16"/>
  <c r="I1964" i="16" s="1"/>
  <c r="C1965" i="16"/>
  <c r="V1965" i="16" s="1"/>
  <c r="I1965" i="16" s="1"/>
  <c r="C1966" i="16"/>
  <c r="V1966" i="16" s="1"/>
  <c r="C1967" i="16"/>
  <c r="V1967" i="16" s="1"/>
  <c r="C1968" i="16"/>
  <c r="V1968" i="16" s="1"/>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s="1"/>
  <c r="I1978" i="16" s="1"/>
  <c r="C1979" i="16"/>
  <c r="C1980" i="16"/>
  <c r="V1980" i="16"/>
  <c r="C1981" i="16"/>
  <c r="V1981" i="16" s="1"/>
  <c r="C1982" i="16"/>
  <c r="V1982" i="16" s="1"/>
  <c r="G1982" i="16" s="1"/>
  <c r="C1983" i="16"/>
  <c r="V1983" i="16" s="1"/>
  <c r="C1984" i="16"/>
  <c r="V1984" i="16" s="1"/>
  <c r="C1985" i="16"/>
  <c r="V1985" i="16" s="1"/>
  <c r="G1985" i="16" s="1"/>
  <c r="C1986" i="16"/>
  <c r="V1986" i="16" s="1"/>
  <c r="C1987" i="16"/>
  <c r="C1988" i="16"/>
  <c r="V1988" i="16"/>
  <c r="C1989" i="16"/>
  <c r="V1989" i="16" s="1"/>
  <c r="C1990" i="16"/>
  <c r="C1991" i="16"/>
  <c r="C1992" i="16"/>
  <c r="V1992" i="16" s="1"/>
  <c r="R1992" i="16" s="1"/>
  <c r="C1993" i="16"/>
  <c r="V1993" i="16" s="1"/>
  <c r="C1994" i="16"/>
  <c r="AB1994" i="16" s="1"/>
  <c r="C1995" i="16"/>
  <c r="V1995" i="16" s="1"/>
  <c r="C1996" i="16"/>
  <c r="V1996" i="16" s="1"/>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F2008" i="16" s="1"/>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AB2026" i="16" s="1"/>
  <c r="V2026" i="16"/>
  <c r="C2027" i="16"/>
  <c r="V2027" i="16" s="1"/>
  <c r="C2028" i="16"/>
  <c r="V2028" i="16"/>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AB2058" i="16" s="1"/>
  <c r="C2059" i="16"/>
  <c r="V2059" i="16" s="1"/>
  <c r="C2060" i="16"/>
  <c r="V2060" i="16" s="1"/>
  <c r="J2060" i="16" s="1"/>
  <c r="C2061" i="16"/>
  <c r="C2062" i="16"/>
  <c r="V2062" i="16" s="1"/>
  <c r="G2062" i="16" s="1"/>
  <c r="C2063" i="16"/>
  <c r="V2063" i="16" s="1"/>
  <c r="R2063" i="16" s="1"/>
  <c r="C2064" i="16"/>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AB2122" i="16" s="1"/>
  <c r="C2123" i="16"/>
  <c r="V2123" i="16" s="1"/>
  <c r="F2123" i="16" s="1"/>
  <c r="C2124" i="16"/>
  <c r="V2124" i="16" s="1"/>
  <c r="C2125" i="16"/>
  <c r="C2126" i="16"/>
  <c r="V2126" i="16" s="1"/>
  <c r="G2126" i="16" s="1"/>
  <c r="C2127" i="16"/>
  <c r="V2127" i="16" s="1"/>
  <c r="G2127" i="16" s="1"/>
  <c r="C2128" i="16"/>
  <c r="C2129" i="16"/>
  <c r="C2130" i="16"/>
  <c r="V2130" i="16"/>
  <c r="G2130" i="16" s="1"/>
  <c r="C2131" i="16"/>
  <c r="C2132" i="16"/>
  <c r="V2132" i="16"/>
  <c r="C2133" i="16"/>
  <c r="C2134" i="16"/>
  <c r="C2135" i="16"/>
  <c r="V2135" i="16" s="1"/>
  <c r="C2136" i="16"/>
  <c r="V2136" i="16"/>
  <c r="G2136" i="16" s="1"/>
  <c r="C2137" i="16"/>
  <c r="C2138" i="16"/>
  <c r="V2138" i="16"/>
  <c r="C2139" i="16"/>
  <c r="C2140" i="16"/>
  <c r="V2140" i="16"/>
  <c r="H2140" i="16" s="1"/>
  <c r="C2141" i="16"/>
  <c r="C2142" i="16"/>
  <c r="C2143" i="16"/>
  <c r="C2144" i="16"/>
  <c r="V2144" i="16"/>
  <c r="I2144" i="16" s="1"/>
  <c r="C2145" i="16"/>
  <c r="C2146" i="16"/>
  <c r="C2147" i="16"/>
  <c r="V2147" i="16" s="1"/>
  <c r="C2148" i="16"/>
  <c r="V2148" i="16"/>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c r="E2164" i="16" s="1"/>
  <c r="X2164" i="16" s="1"/>
  <c r="C2165" i="16"/>
  <c r="C2166" i="16"/>
  <c r="V2166" i="16" s="1"/>
  <c r="R2166" i="16" s="1"/>
  <c r="C2167" i="16"/>
  <c r="V2167" i="16" s="1"/>
  <c r="J2167" i="16" s="1"/>
  <c r="C2168" i="16"/>
  <c r="C2169" i="16"/>
  <c r="C2170" i="16"/>
  <c r="V2170" i="16"/>
  <c r="C2171" i="16"/>
  <c r="V2171" i="16" s="1"/>
  <c r="H2171" i="16" s="1"/>
  <c r="C2172" i="16"/>
  <c r="V2172" i="16"/>
  <c r="J2172" i="16" s="1"/>
  <c r="C2173" i="16"/>
  <c r="C2174" i="16"/>
  <c r="V2174" i="16" s="1"/>
  <c r="C2175" i="16"/>
  <c r="C2176" i="16"/>
  <c r="V2176" i="16"/>
  <c r="C2177" i="16"/>
  <c r="C2178" i="16"/>
  <c r="V2178" i="16" s="1"/>
  <c r="J2178" i="16" s="1"/>
  <c r="C2179" i="16"/>
  <c r="C2180" i="16"/>
  <c r="V2180" i="16"/>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V2194" i="16"/>
  <c r="G2194" i="16" s="1"/>
  <c r="C2195" i="16"/>
  <c r="C2196" i="16"/>
  <c r="V2196" i="16" s="1"/>
  <c r="R2196" i="16" s="1"/>
  <c r="C2197" i="16"/>
  <c r="C2198" i="16"/>
  <c r="C2199" i="16"/>
  <c r="C2200" i="16"/>
  <c r="V2200" i="16"/>
  <c r="C2201" i="16"/>
  <c r="C2202" i="16"/>
  <c r="V2202" i="16" s="1"/>
  <c r="C2203" i="16"/>
  <c r="C2204" i="16"/>
  <c r="V2204" i="16"/>
  <c r="G2204" i="16" s="1"/>
  <c r="C2205" i="16"/>
  <c r="C2206" i="16"/>
  <c r="V2206" i="16" s="1"/>
  <c r="E2206" i="16" s="1"/>
  <c r="X2206" i="16" s="1"/>
  <c r="C2207" i="16"/>
  <c r="C2208" i="16"/>
  <c r="V2208" i="16" s="1"/>
  <c r="C2209" i="16"/>
  <c r="C2210" i="16"/>
  <c r="C2211" i="16"/>
  <c r="V2211" i="16" s="1"/>
  <c r="C2212" i="16"/>
  <c r="V2212" i="16"/>
  <c r="R2212" i="16" s="1"/>
  <c r="C2213" i="16"/>
  <c r="C2214" i="16"/>
  <c r="V2214" i="16" s="1"/>
  <c r="G2214" i="16" s="1"/>
  <c r="C2215" i="16"/>
  <c r="C2216" i="16"/>
  <c r="C2217" i="16"/>
  <c r="C2218" i="16"/>
  <c r="V2218" i="16" s="1"/>
  <c r="C2219" i="16"/>
  <c r="C2220" i="16"/>
  <c r="V2220" i="16"/>
  <c r="C2221" i="16"/>
  <c r="C2222" i="16"/>
  <c r="V2222" i="16" s="1"/>
  <c r="I2222" i="16" s="1"/>
  <c r="C2223" i="16"/>
  <c r="C2224" i="16"/>
  <c r="V2224" i="16" s="1"/>
  <c r="R2224" i="16" s="1"/>
  <c r="C2225" i="16"/>
  <c r="C2226" i="16"/>
  <c r="C2227" i="16"/>
  <c r="V2227" i="16" s="1"/>
  <c r="I2227" i="16" s="1"/>
  <c r="C2228" i="16"/>
  <c r="V2228" i="16"/>
  <c r="C2229" i="16"/>
  <c r="C2230" i="16"/>
  <c r="V2230" i="16" s="1"/>
  <c r="F2230" i="16" s="1"/>
  <c r="C2231" i="16"/>
  <c r="C2232" i="16"/>
  <c r="C2233" i="16"/>
  <c r="C2234" i="16"/>
  <c r="V2234" i="16" s="1"/>
  <c r="C2235" i="16"/>
  <c r="C2236" i="16"/>
  <c r="V2236" i="16"/>
  <c r="C2237" i="16"/>
  <c r="C2238" i="16"/>
  <c r="V2238" i="16" s="1"/>
  <c r="C2239" i="16"/>
  <c r="C2240" i="16"/>
  <c r="V2240" i="16" s="1"/>
  <c r="C2241" i="16"/>
  <c r="C2242" i="16"/>
  <c r="V2242" i="16" s="1"/>
  <c r="H2242" i="16" s="1"/>
  <c r="C2243" i="16"/>
  <c r="C2244" i="16"/>
  <c r="V2244" i="16"/>
  <c r="J2244" i="16" s="1"/>
  <c r="C2245" i="16"/>
  <c r="C2246" i="16"/>
  <c r="C2247" i="16"/>
  <c r="C2248" i="16"/>
  <c r="V2248" i="16" s="1"/>
  <c r="F2248" i="16" s="1"/>
  <c r="C2249" i="16"/>
  <c r="C2250" i="16"/>
  <c r="AB2250" i="16" s="1"/>
  <c r="C2251" i="16"/>
  <c r="C2252" i="16"/>
  <c r="V2252" i="16" s="1"/>
  <c r="H2252" i="16" s="1"/>
  <c r="C2253" i="16"/>
  <c r="C2254" i="16"/>
  <c r="V2254" i="16" s="1"/>
  <c r="C2255" i="16"/>
  <c r="V2255" i="16" s="1"/>
  <c r="C2256" i="16"/>
  <c r="C2257" i="16"/>
  <c r="C2258" i="16"/>
  <c r="AB2258" i="16" s="1"/>
  <c r="C2259" i="16"/>
  <c r="C2260" i="16"/>
  <c r="V2260" i="16"/>
  <c r="C2261" i="16"/>
  <c r="C2262" i="16"/>
  <c r="V2262" i="16" s="1"/>
  <c r="H2262" i="16" s="1"/>
  <c r="C2263" i="16"/>
  <c r="C2264" i="16"/>
  <c r="C2265" i="16"/>
  <c r="C2266" i="16"/>
  <c r="V2266" i="16"/>
  <c r="G2266" i="16" s="1"/>
  <c r="C2267" i="16"/>
  <c r="C2268" i="16"/>
  <c r="V2268" i="16"/>
  <c r="G2268" i="16" s="1"/>
  <c r="C2269" i="16"/>
  <c r="C2270" i="16"/>
  <c r="C2271" i="16"/>
  <c r="C2272" i="16"/>
  <c r="V2272" i="16"/>
  <c r="I2272" i="16" s="1"/>
  <c r="C2273" i="16"/>
  <c r="C2274" i="16"/>
  <c r="V2274" i="16" s="1"/>
  <c r="C2275" i="16"/>
  <c r="V2275" i="16" s="1"/>
  <c r="R2275" i="16" s="1"/>
  <c r="C2276" i="16"/>
  <c r="V2276" i="16" s="1"/>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J2291" i="16" s="1"/>
  <c r="C2292" i="16"/>
  <c r="V2292" i="16" s="1"/>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AB2314" i="16" s="1"/>
  <c r="C2315" i="16"/>
  <c r="C2316" i="16"/>
  <c r="V2316" i="16" s="1"/>
  <c r="C2317" i="16"/>
  <c r="C2318" i="16"/>
  <c r="V2318" i="16" s="1"/>
  <c r="I2318" i="16" s="1"/>
  <c r="C2319" i="16"/>
  <c r="C2320" i="16"/>
  <c r="C2321" i="16"/>
  <c r="C2322" i="16"/>
  <c r="AB2322" i="16" s="1"/>
  <c r="V2322" i="16"/>
  <c r="C2323" i="16"/>
  <c r="V2323" i="16" s="1"/>
  <c r="J2323" i="16" s="1"/>
  <c r="C2324" i="16"/>
  <c r="V2324" i="16"/>
  <c r="F2324" i="16" s="1"/>
  <c r="C2325" i="16"/>
  <c r="C2326" i="16"/>
  <c r="C2327" i="16"/>
  <c r="C2328" i="16"/>
  <c r="V2328" i="16"/>
  <c r="C2329" i="16"/>
  <c r="C2330" i="16"/>
  <c r="V2330" i="16"/>
  <c r="C2331" i="16"/>
  <c r="C2332" i="16"/>
  <c r="V2332" i="16"/>
  <c r="F2332" i="16" s="1"/>
  <c r="C2333" i="16"/>
  <c r="C2334" i="16"/>
  <c r="V2334" i="16" s="1"/>
  <c r="J2334" i="16" s="1"/>
  <c r="C2335" i="16"/>
  <c r="C2336" i="16"/>
  <c r="V2336" i="16"/>
  <c r="R2336" i="16" s="1"/>
  <c r="C2337" i="16"/>
  <c r="C2338" i="16"/>
  <c r="C2339" i="16"/>
  <c r="V2339" i="16" s="1"/>
  <c r="I2339" i="16" s="1"/>
  <c r="C2340" i="16"/>
  <c r="V2340" i="16"/>
  <c r="C2341" i="16"/>
  <c r="C2342" i="16"/>
  <c r="V2342" i="16" s="1"/>
  <c r="C2343" i="16"/>
  <c r="C2344" i="16"/>
  <c r="C2345" i="16"/>
  <c r="C2346" i="16"/>
  <c r="V2346" i="16"/>
  <c r="C2347" i="16"/>
  <c r="C2348" i="16"/>
  <c r="V2348" i="16"/>
  <c r="H2348" i="16" s="1"/>
  <c r="C2349" i="16"/>
  <c r="C2350" i="16"/>
  <c r="V2350" i="16" s="1"/>
  <c r="G2350" i="16" s="1"/>
  <c r="C2351" i="16"/>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C2372" i="16"/>
  <c r="V2372" i="16"/>
  <c r="C2373" i="16"/>
  <c r="C2374" i="16"/>
  <c r="C2375" i="16"/>
  <c r="C2376" i="16"/>
  <c r="V2376" i="16" s="1"/>
  <c r="C2377" i="16"/>
  <c r="C2378" i="16"/>
  <c r="AB2378" i="16" s="1"/>
  <c r="V2378" i="16"/>
  <c r="C2379" i="16"/>
  <c r="C2380" i="16"/>
  <c r="V2380" i="16"/>
  <c r="J2380" i="16" s="1"/>
  <c r="C2381" i="16"/>
  <c r="C2382" i="16"/>
  <c r="V2382" i="16" s="1"/>
  <c r="G2382" i="16" s="1"/>
  <c r="C2383" i="16"/>
  <c r="V2383" i="16" s="1"/>
  <c r="C2384" i="16"/>
  <c r="V2384" i="16"/>
  <c r="I2384" i="16" s="1"/>
  <c r="C2385" i="16"/>
  <c r="C2386" i="16"/>
  <c r="V2386" i="16"/>
  <c r="C2387" i="16"/>
  <c r="C2388" i="16"/>
  <c r="V2388" i="16" s="1"/>
  <c r="C2389" i="16"/>
  <c r="C2390" i="16"/>
  <c r="C2391" i="16"/>
  <c r="C2392" i="16"/>
  <c r="V2392" i="16"/>
  <c r="C2393" i="16"/>
  <c r="C2394" i="16"/>
  <c r="V2394" i="16" s="1"/>
  <c r="C2395" i="16"/>
  <c r="C2396" i="16"/>
  <c r="V2396" i="16"/>
  <c r="C2397" i="16"/>
  <c r="C2398" i="16"/>
  <c r="C2399" i="16"/>
  <c r="C2400" i="16"/>
  <c r="V2400" i="16" s="1"/>
  <c r="I2400" i="16" s="1"/>
  <c r="C2401" i="16"/>
  <c r="C2402" i="16"/>
  <c r="C2403" i="16"/>
  <c r="V2403" i="16" s="1"/>
  <c r="C2404" i="16"/>
  <c r="V2404" i="16"/>
  <c r="C2405" i="16"/>
  <c r="C2406" i="16"/>
  <c r="V2406" i="16" s="1"/>
  <c r="C2407" i="16"/>
  <c r="C2408" i="16"/>
  <c r="C2409" i="16"/>
  <c r="C2410" i="16"/>
  <c r="V2410" i="16" s="1"/>
  <c r="C2411" i="16"/>
  <c r="C2412" i="16"/>
  <c r="V2412" i="16"/>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C2436" i="16"/>
  <c r="V2436" i="16"/>
  <c r="F2436" i="16" s="1"/>
  <c r="C2437" i="16"/>
  <c r="C2438" i="16"/>
  <c r="V2438" i="16" s="1"/>
  <c r="C2439" i="16"/>
  <c r="C2440" i="16"/>
  <c r="V2440" i="16" s="1"/>
  <c r="G2440" i="16" s="1"/>
  <c r="C2441" i="16"/>
  <c r="C2442" i="16"/>
  <c r="C2443" i="16"/>
  <c r="C2444" i="16"/>
  <c r="V2444" i="16"/>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s="1"/>
  <c r="G2474" i="16" s="1"/>
  <c r="C2475" i="16"/>
  <c r="C2476" i="16"/>
  <c r="V2476" i="16" s="1"/>
  <c r="C2477" i="16"/>
  <c r="C2478" i="16"/>
  <c r="V2478" i="16" s="1"/>
  <c r="C2479" i="16"/>
  <c r="AB2479" i="16" s="1"/>
  <c r="C2480" i="16"/>
  <c r="V2480" i="16" s="1"/>
  <c r="C2481" i="16"/>
  <c r="C2482" i="16"/>
  <c r="C2483" i="16"/>
  <c r="V2483" i="16" s="1"/>
  <c r="E2483" i="16" s="1"/>
  <c r="X2483" i="16" s="1"/>
  <c r="C2484" i="16"/>
  <c r="V2484" i="16"/>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C2500" i="16"/>
  <c r="V2500" i="16"/>
  <c r="H2500" i="16" s="1"/>
  <c r="C2501" i="16"/>
  <c r="V2501" i="16"/>
  <c r="C2502" i="16"/>
  <c r="V2502" i="16"/>
  <c r="C2503" i="16"/>
  <c r="V2503" i="16"/>
  <c r="C2504" i="16"/>
  <c r="V2504" i="16"/>
  <c r="E2504" i="16" s="1"/>
  <c r="X2504" i="16" s="1"/>
  <c r="B15" i="10"/>
  <c r="G15" i="10" s="1"/>
  <c r="H15" i="10" s="1"/>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8" i="16"/>
  <c r="AB583" i="16"/>
  <c r="AB587" i="16"/>
  <c r="AB590" i="16"/>
  <c r="AB594" i="16"/>
  <c r="AB602" i="16"/>
  <c r="AB606" i="16"/>
  <c r="AB614" i="16"/>
  <c r="AB618" i="16"/>
  <c r="AB622" i="16"/>
  <c r="AB626" i="16"/>
  <c r="AB634" i="16"/>
  <c r="AB638" i="16"/>
  <c r="AB646" i="16"/>
  <c r="AB651" i="16"/>
  <c r="AB654" i="16"/>
  <c r="AB662" i="16"/>
  <c r="AB666" i="16"/>
  <c r="AB674" i="16"/>
  <c r="AB678" i="16"/>
  <c r="AB682" i="16"/>
  <c r="AB686" i="16"/>
  <c r="AB694" i="16"/>
  <c r="AB698" i="16"/>
  <c r="AB706" i="16"/>
  <c r="AB710" i="16"/>
  <c r="AB711" i="16"/>
  <c r="AB715" i="16"/>
  <c r="AB722" i="16"/>
  <c r="AB726" i="16"/>
  <c r="AB734" i="16"/>
  <c r="AB738" i="16"/>
  <c r="AB742" i="16"/>
  <c r="AB746" i="16"/>
  <c r="AB754" i="16"/>
  <c r="AB758" i="16"/>
  <c r="AB766" i="16"/>
  <c r="AB770" i="16"/>
  <c r="AB774" i="16"/>
  <c r="AB778" i="16"/>
  <c r="AB779" i="16"/>
  <c r="AB782" i="16"/>
  <c r="AB786" i="16"/>
  <c r="AB794" i="16"/>
  <c r="AB798" i="16"/>
  <c r="AB802" i="16"/>
  <c r="AB806" i="16"/>
  <c r="AB814" i="16"/>
  <c r="AB818" i="16"/>
  <c r="AB826" i="16"/>
  <c r="AB830" i="16"/>
  <c r="AB834" i="16"/>
  <c r="AB838" i="16"/>
  <c r="AB839" i="16"/>
  <c r="AB843" i="16"/>
  <c r="AB846" i="16"/>
  <c r="AB854" i="16"/>
  <c r="AB858" i="16"/>
  <c r="AB862" i="16"/>
  <c r="AB866" i="16"/>
  <c r="AB874" i="16"/>
  <c r="AB878" i="16"/>
  <c r="AB886" i="16"/>
  <c r="AB890" i="16"/>
  <c r="AB894" i="16"/>
  <c r="AB898" i="16"/>
  <c r="AB906" i="16"/>
  <c r="AB907" i="16"/>
  <c r="AB914" i="16"/>
  <c r="AB918" i="16"/>
  <c r="AB922" i="16"/>
  <c r="AB926" i="16"/>
  <c r="AB934" i="16"/>
  <c r="AB938" i="16"/>
  <c r="AB946" i="16"/>
  <c r="AB950" i="16"/>
  <c r="AB954" i="16"/>
  <c r="AB958" i="16"/>
  <c r="AB966" i="16"/>
  <c r="AB967" i="16"/>
  <c r="AB974" i="16"/>
  <c r="AB978" i="16"/>
  <c r="AB982" i="16"/>
  <c r="AB986" i="16"/>
  <c r="AB994" i="16"/>
  <c r="AB998" i="16"/>
  <c r="AB1006" i="16"/>
  <c r="AB1010" i="16"/>
  <c r="AB1014" i="16"/>
  <c r="AB1018" i="16"/>
  <c r="AB1026" i="16"/>
  <c r="AB1038" i="16"/>
  <c r="AB1051" i="16"/>
  <c r="AB1059" i="16"/>
  <c r="AB1067" i="16"/>
  <c r="AB1078" i="16"/>
  <c r="AB1083" i="16"/>
  <c r="AB1091" i="16"/>
  <c r="AB1107" i="16"/>
  <c r="AB1115" i="16"/>
  <c r="AB1118" i="16"/>
  <c r="AB1123" i="16"/>
  <c r="AB1126" i="16"/>
  <c r="AB1131" i="16"/>
  <c r="AB1142" i="16"/>
  <c r="AB1163" i="16"/>
  <c r="AB1179" i="16"/>
  <c r="AB1182" i="16"/>
  <c r="AB1198" i="16"/>
  <c r="AB1206" i="16"/>
  <c r="AB1214" i="16"/>
  <c r="AB1219" i="16"/>
  <c r="AB1227" i="16"/>
  <c r="AB1235" i="16"/>
  <c r="AB1243" i="16"/>
  <c r="AB1251" i="16"/>
  <c r="AB1254" i="16"/>
  <c r="AB1259" i="16"/>
  <c r="AB1262" i="16"/>
  <c r="AB1270" i="16"/>
  <c r="AB1278" i="16"/>
  <c r="AB1283" i="16"/>
  <c r="AB1286" i="16"/>
  <c r="AB1291" i="16"/>
  <c r="AB1299" i="16"/>
  <c r="AB1307" i="16"/>
  <c r="AB1315" i="16"/>
  <c r="AB1331" i="16"/>
  <c r="AB1339" i="16"/>
  <c r="AB1347" i="16"/>
  <c r="AB1350" i="16"/>
  <c r="AB1355" i="16"/>
  <c r="AB1378" i="16"/>
  <c r="AB1402" i="16"/>
  <c r="AB1410" i="16"/>
  <c r="AB1442" i="16"/>
  <c r="AB1446" i="16"/>
  <c r="AB1451" i="16"/>
  <c r="AB1459" i="16"/>
  <c r="AB1462" i="16"/>
  <c r="AB1463" i="16"/>
  <c r="AB1466" i="16"/>
  <c r="AB1467" i="16"/>
  <c r="AB1471" i="16"/>
  <c r="AB1474" i="16"/>
  <c r="AB1483" i="16"/>
  <c r="AB1491" i="16"/>
  <c r="AB1494" i="16"/>
  <c r="AB1498" i="16"/>
  <c r="AB1499" i="16"/>
  <c r="AB1502" i="16"/>
  <c r="AB1507" i="16"/>
  <c r="AB1510" i="16"/>
  <c r="AB1518" i="16"/>
  <c r="AB1526" i="16"/>
  <c r="AB1527" i="16"/>
  <c r="AB1531" i="16"/>
  <c r="AB1534" i="16"/>
  <c r="AB1535" i="16"/>
  <c r="AB1538" i="16"/>
  <c r="AB1539" i="16"/>
  <c r="AB1542" i="16"/>
  <c r="AB1547" i="16"/>
  <c r="AB1550" i="16"/>
  <c r="AB1566" i="16"/>
  <c r="AB1567" i="16"/>
  <c r="AB1571" i="16"/>
  <c r="AB1574" i="16"/>
  <c r="AB1579" i="16"/>
  <c r="AB1587" i="16"/>
  <c r="AB1590" i="16"/>
  <c r="AB1594" i="16"/>
  <c r="AB1595" i="16"/>
  <c r="AB1602" i="16"/>
  <c r="AB1614" i="16"/>
  <c r="AB1619" i="16"/>
  <c r="AB1627" i="16"/>
  <c r="AB1634" i="16"/>
  <c r="AB1638" i="16"/>
  <c r="AB1643" i="16"/>
  <c r="AB1654" i="16"/>
  <c r="AB1655" i="16"/>
  <c r="AB1662" i="16"/>
  <c r="AB1667" i="16"/>
  <c r="AB1674" i="16"/>
  <c r="AB1683" i="16"/>
  <c r="AB1687" i="16"/>
  <c r="AB1691" i="16"/>
  <c r="AB1694" i="16"/>
  <c r="AB1702" i="16"/>
  <c r="AB1707" i="16"/>
  <c r="AB1715" i="16"/>
  <c r="AB1718" i="16"/>
  <c r="AB1722" i="16"/>
  <c r="AB1723" i="16"/>
  <c r="AB1726" i="16"/>
  <c r="AB1727" i="16"/>
  <c r="AB1734" i="16"/>
  <c r="AB1739" i="16"/>
  <c r="AB1742" i="16"/>
  <c r="AB1746" i="16"/>
  <c r="AB1747" i="16"/>
  <c r="AB1751" i="16"/>
  <c r="AB1762" i="16"/>
  <c r="AB1771" i="16"/>
  <c r="AB1774" i="16"/>
  <c r="AB1779" i="16"/>
  <c r="AB1782" i="16"/>
  <c r="AB1787" i="16"/>
  <c r="AB1791" i="16"/>
  <c r="AB1795" i="16"/>
  <c r="AB1803" i="16"/>
  <c r="AB1810" i="16"/>
  <c r="AB1815" i="16"/>
  <c r="AB1818" i="16"/>
  <c r="AB1823" i="16"/>
  <c r="AB1827" i="16"/>
  <c r="AB1830" i="16"/>
  <c r="AB1835" i="16"/>
  <c r="AB1838" i="16"/>
  <c r="AB1855" i="16"/>
  <c r="AB1867" i="16"/>
  <c r="AB1870" i="16"/>
  <c r="AB1874" i="16"/>
  <c r="AB1882" i="16"/>
  <c r="AB1883" i="16"/>
  <c r="AB1891" i="16"/>
  <c r="AB1894" i="16"/>
  <c r="AB1898" i="16"/>
  <c r="AB1902" i="16"/>
  <c r="AB1910" i="16"/>
  <c r="AB1914" i="16"/>
  <c r="AB1919" i="16"/>
  <c r="AB1923" i="16"/>
  <c r="AB1934" i="16"/>
  <c r="AB1942" i="16"/>
  <c r="AB1951" i="16"/>
  <c r="AB1958" i="16"/>
  <c r="AB1961" i="16"/>
  <c r="AB1966" i="16"/>
  <c r="AB1975" i="16"/>
  <c r="AB1976" i="16"/>
  <c r="AB1982" i="16"/>
  <c r="AB1983" i="16"/>
  <c r="AB1986" i="16"/>
  <c r="AB1988" i="16"/>
  <c r="AB2002" i="16"/>
  <c r="AB2009" i="16"/>
  <c r="AB2010" i="16"/>
  <c r="AB2020" i="16"/>
  <c r="AB2028" i="16"/>
  <c r="AB2030" i="16"/>
  <c r="AB2038" i="16"/>
  <c r="AB2042" i="16"/>
  <c r="AB2046" i="16"/>
  <c r="AB2060" i="16"/>
  <c r="AB2062" i="16"/>
  <c r="AB2079" i="16"/>
  <c r="AB2083" i="16"/>
  <c r="AB2086" i="16"/>
  <c r="AB2091" i="16"/>
  <c r="AB2092" i="16"/>
  <c r="AB2100" i="16"/>
  <c r="AB2102" i="16"/>
  <c r="AB2110" i="16"/>
  <c r="AB2114" i="16"/>
  <c r="AB2124" i="16"/>
  <c r="AB2126" i="16"/>
  <c r="AB2138" i="16"/>
  <c r="AB2148" i="16"/>
  <c r="AB2154" i="16"/>
  <c r="AB2164" i="16"/>
  <c r="AB2172" i="16"/>
  <c r="AB2174" i="16"/>
  <c r="AB2182" i="16"/>
  <c r="AB2188" i="16"/>
  <c r="AB2196" i="16"/>
  <c r="AB2202" i="16"/>
  <c r="AB2211" i="16"/>
  <c r="AB2212" i="16"/>
  <c r="AB2222" i="16"/>
  <c r="AB2227" i="16"/>
  <c r="AB2238" i="16"/>
  <c r="AB2248" i="16"/>
  <c r="AB2262" i="16"/>
  <c r="AB2268" i="16"/>
  <c r="AB2274" i="16"/>
  <c r="AB2278" i="16"/>
  <c r="AB2286" i="16"/>
  <c r="AB2287" i="16"/>
  <c r="AB2294" i="16"/>
  <c r="AB2308" i="16"/>
  <c r="AB2310" i="16"/>
  <c r="AB2319" i="16"/>
  <c r="AB2323" i="16"/>
  <c r="AB2334" i="16"/>
  <c r="AB2339" i="16"/>
  <c r="AB2342" i="16"/>
  <c r="AB2350" i="16"/>
  <c r="AB2358" i="16"/>
  <c r="AB2362" i="16"/>
  <c r="AB2370" i="16"/>
  <c r="AB2376" i="16"/>
  <c r="AB2388" i="16"/>
  <c r="AB2394" i="16"/>
  <c r="AB2406" i="16"/>
  <c r="AB2414" i="16"/>
  <c r="AB2430" i="16"/>
  <c r="AB2432" i="16"/>
  <c r="AB2446" i="16"/>
  <c r="AB2460" i="16"/>
  <c r="AB2464" i="16"/>
  <c r="AB2474" i="16"/>
  <c r="AB2484" i="16"/>
  <c r="AB2486" i="16"/>
  <c r="AB2494" i="16"/>
  <c r="AB2499" i="16"/>
  <c r="AB250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AB2052" i="16" s="1"/>
  <c r="B2053" i="16"/>
  <c r="B2054" i="16"/>
  <c r="B2055" i="16"/>
  <c r="B2056" i="16"/>
  <c r="B2057" i="16"/>
  <c r="B2058" i="16"/>
  <c r="B2059" i="16"/>
  <c r="B2060" i="16"/>
  <c r="B2061" i="16"/>
  <c r="B2062" i="16"/>
  <c r="B2063" i="16"/>
  <c r="B2064" i="16"/>
  <c r="B2065" i="16"/>
  <c r="B2066" i="16"/>
  <c r="B2067" i="16"/>
  <c r="B2068" i="16"/>
  <c r="B2069" i="16"/>
  <c r="B2070" i="16"/>
  <c r="B2071" i="16"/>
  <c r="B2072" i="16"/>
  <c r="AB2072" i="16" s="1"/>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AB2136" i="16" s="1"/>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AB2160" i="16" s="1"/>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AB2236" i="16" s="1"/>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AB2300" i="16" s="1"/>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AB2348" i="16" s="1"/>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AB2404" i="16" s="1"/>
  <c r="B2405" i="16"/>
  <c r="B2406" i="16"/>
  <c r="B2407" i="16"/>
  <c r="B2408" i="16"/>
  <c r="B2409" i="16"/>
  <c r="B2410" i="16"/>
  <c r="B2411" i="16"/>
  <c r="B2412" i="16"/>
  <c r="B2413" i="16"/>
  <c r="B2414" i="16"/>
  <c r="B2415" i="16"/>
  <c r="B2416" i="16"/>
  <c r="B2417" i="16"/>
  <c r="B2418" i="16"/>
  <c r="B2419" i="16"/>
  <c r="B2420" i="16"/>
  <c r="AB2420" i="16" s="1"/>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AB2476" i="16" s="1"/>
  <c r="B2477" i="16"/>
  <c r="B2478" i="16"/>
  <c r="B2479" i="16"/>
  <c r="B2480" i="16"/>
  <c r="B2481" i="16"/>
  <c r="B2482" i="16"/>
  <c r="B2483" i="16"/>
  <c r="B2484" i="16"/>
  <c r="B2485" i="16"/>
  <c r="B2486" i="16"/>
  <c r="B2487" i="16"/>
  <c r="B2488" i="16"/>
  <c r="B2489" i="16"/>
  <c r="B2490" i="16"/>
  <c r="B2491" i="16"/>
  <c r="B2492" i="16"/>
  <c r="B2493" i="16"/>
  <c r="B2494" i="16"/>
  <c r="B2495" i="16"/>
  <c r="B2496" i="16"/>
  <c r="AB2496" i="16" s="1"/>
  <c r="B2497" i="16"/>
  <c r="B2498" i="16"/>
  <c r="B2499" i="16"/>
  <c r="B2500" i="16"/>
  <c r="B2501" i="16"/>
  <c r="B2502" i="16"/>
  <c r="B2503" i="16"/>
  <c r="B2504" i="16"/>
  <c r="B20" i="10"/>
  <c r="F25" i="10" s="1"/>
  <c r="F62" i="10" s="1"/>
  <c r="B2" i="10" s="1"/>
  <c r="J505" i="14"/>
  <c r="K505" i="14"/>
  <c r="J504" i="14"/>
  <c r="K504" i="14"/>
  <c r="K346" i="14"/>
  <c r="J346" i="14"/>
  <c r="K345" i="14"/>
  <c r="J345" i="14"/>
  <c r="J280" i="14"/>
  <c r="K280" i="14"/>
  <c r="J279" i="14"/>
  <c r="K279" i="14"/>
  <c r="I65" i="16"/>
  <c r="F97" i="16"/>
  <c r="H133" i="16"/>
  <c r="R187" i="16"/>
  <c r="R207" i="16"/>
  <c r="E215" i="16"/>
  <c r="E263" i="16"/>
  <c r="E291" i="16"/>
  <c r="E295" i="16"/>
  <c r="I335" i="16"/>
  <c r="G351" i="16"/>
  <c r="J37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s="1"/>
  <c r="B31" i="4" s="1"/>
  <c r="A19"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R1137" i="16"/>
  <c r="E1193" i="16"/>
  <c r="X1193" i="16" s="1"/>
  <c r="H1237" i="16"/>
  <c r="I1451" i="16"/>
  <c r="I1479" i="16"/>
  <c r="F1507" i="16"/>
  <c r="R1547" i="16"/>
  <c r="G1555" i="16"/>
  <c r="J1561" i="16"/>
  <c r="I1563" i="16"/>
  <c r="F1601" i="16"/>
  <c r="G1603" i="16"/>
  <c r="G1635" i="16"/>
  <c r="F1691" i="16"/>
  <c r="G1787" i="16"/>
  <c r="I1795" i="16"/>
  <c r="F1803" i="16"/>
  <c r="F1815" i="16"/>
  <c r="H1867" i="16"/>
  <c r="F1891" i="16"/>
  <c r="I193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I12" i="10" s="1"/>
  <c r="A4" i="13"/>
  <c r="A3" i="13"/>
  <c r="A41" i="2" s="1"/>
  <c r="A2" i="13"/>
  <c r="AB2505" i="16"/>
  <c r="B21" i="10"/>
  <c r="G21" i="10"/>
  <c r="B16" i="10"/>
  <c r="F26" i="10" s="1"/>
  <c r="J6" i="14"/>
  <c r="J9" i="14"/>
  <c r="J10" i="14"/>
  <c r="J11" i="14"/>
  <c r="J5" i="14"/>
  <c r="K5" i="14"/>
  <c r="J7" i="14"/>
  <c r="J8" i="14"/>
  <c r="D11" i="4"/>
  <c r="B4" i="10"/>
  <c r="G4" i="10" s="1"/>
  <c r="H4" i="10" s="1"/>
  <c r="D4" i="10" s="1"/>
  <c r="B5" i="10"/>
  <c r="G5" i="10" s="1"/>
  <c r="H5" i="10" s="1"/>
  <c r="D5" i="10" s="1"/>
  <c r="F61" i="10"/>
  <c r="C2" i="10" s="1"/>
  <c r="B17" i="10"/>
  <c r="F22" i="10" s="1"/>
  <c r="B18" i="10"/>
  <c r="F28" i="10" s="1"/>
  <c r="B51" i="10"/>
  <c r="G51" i="10" s="1"/>
  <c r="B52" i="10"/>
  <c r="G52" i="10"/>
  <c r="B6" i="10"/>
  <c r="G6" i="10" s="1"/>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c r="B32" i="10"/>
  <c r="G32" i="10" s="1"/>
  <c r="B33" i="10"/>
  <c r="G33" i="10" s="1"/>
  <c r="B30" i="10"/>
  <c r="G30" i="10" s="1"/>
  <c r="B11" i="10"/>
  <c r="G11" i="10" s="1"/>
  <c r="H11" i="10" s="1"/>
  <c r="D11" i="10" s="1"/>
  <c r="B10" i="10"/>
  <c r="G10" i="10" s="1"/>
  <c r="H10" i="10" s="1"/>
  <c r="D10" i="10" s="1"/>
  <c r="A5" i="4"/>
  <c r="B60" i="10"/>
  <c r="G60" i="10"/>
  <c r="B59" i="10"/>
  <c r="G59" i="10" s="1"/>
  <c r="B58" i="10"/>
  <c r="G58" i="10" s="1"/>
  <c r="B56" i="10"/>
  <c r="G56" i="10" s="1"/>
  <c r="B55" i="10"/>
  <c r="G55" i="10" s="1"/>
  <c r="B54" i="10"/>
  <c r="G54" i="10" s="1"/>
  <c r="B53" i="10"/>
  <c r="G53" i="10" s="1"/>
  <c r="B50" i="10"/>
  <c r="G50" i="10" s="1"/>
  <c r="B48" i="10"/>
  <c r="G48" i="10"/>
  <c r="B47" i="10"/>
  <c r="G47" i="10" s="1"/>
  <c r="B46" i="10"/>
  <c r="G46" i="10"/>
  <c r="B45" i="10"/>
  <c r="G45" i="10" s="1"/>
  <c r="B43" i="10"/>
  <c r="G43" i="10"/>
  <c r="B42" i="10"/>
  <c r="G42" i="10" s="1"/>
  <c r="B41" i="10"/>
  <c r="G41" i="10" s="1"/>
  <c r="B40" i="10"/>
  <c r="G40" i="10" s="1"/>
  <c r="B38" i="10"/>
  <c r="G38" i="10" s="1"/>
  <c r="B37" i="10"/>
  <c r="G37" i="10" s="1"/>
  <c r="B36" i="10"/>
  <c r="G36" i="10"/>
  <c r="B35" i="10"/>
  <c r="G35" i="10" s="1"/>
  <c r="B27" i="10"/>
  <c r="G27" i="10"/>
  <c r="B26" i="10"/>
  <c r="G26" i="10" s="1"/>
  <c r="B25" i="10"/>
  <c r="G25" i="10" s="1"/>
  <c r="H14" i="10"/>
  <c r="H61" i="4"/>
  <c r="B86" i="4"/>
  <c r="A11" i="2"/>
  <c r="H1321" i="16"/>
  <c r="F4" i="16"/>
  <c r="J42" i="10"/>
  <c r="J38" i="10"/>
  <c r="I23" i="10"/>
  <c r="A53" i="2"/>
  <c r="A18" i="2"/>
  <c r="I18" i="10"/>
  <c r="J37" i="10"/>
  <c r="A71" i="2"/>
  <c r="A28" i="2"/>
  <c r="A4" i="16"/>
  <c r="I11" i="10"/>
  <c r="C4" i="14"/>
  <c r="B3" i="16"/>
  <c r="H1365" i="16"/>
  <c r="J1809" i="16"/>
  <c r="B18" i="4"/>
  <c r="A10" i="10" s="1"/>
  <c r="B29" i="3"/>
  <c r="I68" i="4"/>
  <c r="F27" i="10"/>
  <c r="F32" i="10" s="1"/>
  <c r="F42" i="10"/>
  <c r="H42" i="10" s="1"/>
  <c r="D42" i="10" s="1"/>
  <c r="F47" i="10"/>
  <c r="H47" i="10" s="1"/>
  <c r="D47" i="10" s="1"/>
  <c r="F40" i="10"/>
  <c r="H40" i="10" s="1"/>
  <c r="D40" i="10" s="1"/>
  <c r="D15" i="10"/>
  <c r="H61" i="10"/>
  <c r="D61" i="10" s="1"/>
  <c r="I4" i="4"/>
  <c r="J5" i="10"/>
  <c r="J7" i="10"/>
  <c r="A10" i="2"/>
  <c r="B3" i="10"/>
  <c r="B7" i="4"/>
  <c r="J18" i="10"/>
  <c r="B27" i="3"/>
  <c r="H68" i="4"/>
  <c r="J12" i="10"/>
  <c r="E4" i="14"/>
  <c r="A42" i="2"/>
  <c r="C12" i="3"/>
  <c r="A4" i="14"/>
  <c r="J27" i="10"/>
  <c r="I4" i="10"/>
  <c r="C5" i="3"/>
  <c r="B28" i="4"/>
  <c r="B40" i="4"/>
  <c r="B58" i="4" s="1"/>
  <c r="A42" i="10" s="1"/>
  <c r="H4" i="16"/>
  <c r="A27" i="2"/>
  <c r="J8" i="10"/>
  <c r="B24" i="4"/>
  <c r="B14" i="4"/>
  <c r="B26" i="3"/>
  <c r="D3" i="10"/>
  <c r="J35" i="10"/>
  <c r="I25" i="10"/>
  <c r="I27" i="10"/>
  <c r="I38" i="10"/>
  <c r="C13" i="3"/>
  <c r="I9" i="10"/>
  <c r="B5" i="3"/>
  <c r="B67" i="4"/>
  <c r="F37" i="10"/>
  <c r="J47" i="10"/>
  <c r="N4" i="16"/>
  <c r="C29" i="3"/>
  <c r="A23" i="2"/>
  <c r="I4" i="16"/>
  <c r="C15" i="3"/>
  <c r="J59" i="10"/>
  <c r="A2" i="2"/>
  <c r="J6" i="10"/>
  <c r="J1787" i="16"/>
  <c r="R33" i="16"/>
  <c r="G1913" i="16"/>
  <c r="H1795" i="16"/>
  <c r="E1377" i="16"/>
  <c r="X1377" i="16" s="1"/>
  <c r="E1755" i="16"/>
  <c r="X1755" i="16" s="1"/>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G2123" i="16"/>
  <c r="R1059" i="16"/>
  <c r="H1059" i="16"/>
  <c r="J2017" i="16"/>
  <c r="J129" i="16"/>
  <c r="H129" i="16"/>
  <c r="R89"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R37" i="16"/>
  <c r="H97" i="16"/>
  <c r="I147" i="16"/>
  <c r="R147" i="16"/>
  <c r="E219" i="16"/>
  <c r="I115" i="16"/>
  <c r="J97" i="16"/>
  <c r="R1051" i="16"/>
  <c r="F205" i="16"/>
  <c r="H219" i="16"/>
  <c r="G195" i="16"/>
  <c r="F1145" i="16"/>
  <c r="R1365" i="16"/>
  <c r="G1253" i="16"/>
  <c r="E1253" i="16"/>
  <c r="X1253" i="16" s="1"/>
  <c r="I1319" i="16"/>
  <c r="H1257" i="16"/>
  <c r="F1181" i="16"/>
  <c r="R1181" i="16"/>
  <c r="I1165" i="16"/>
  <c r="J1141" i="16"/>
  <c r="J1125" i="16"/>
  <c r="H1125" i="16"/>
  <c r="E1085" i="16"/>
  <c r="X1085" i="16" s="1"/>
  <c r="E892" i="16"/>
  <c r="X892" i="16" s="1"/>
  <c r="F1969" i="16"/>
  <c r="I2123" i="16"/>
  <c r="J1585" i="16"/>
  <c r="G1545" i="16"/>
  <c r="E1437" i="16"/>
  <c r="X1437" i="16" s="1"/>
  <c r="E448" i="16"/>
  <c r="J2123" i="16"/>
  <c r="G548" i="16"/>
  <c r="R2017" i="16"/>
  <c r="G1693" i="16"/>
  <c r="H1601" i="16"/>
  <c r="G125" i="16"/>
  <c r="F860" i="16"/>
  <c r="J1201" i="16"/>
  <c r="J1691" i="16"/>
  <c r="R1417" i="16"/>
  <c r="I1253" i="16"/>
  <c r="I1137" i="16"/>
  <c r="F1253" i="16"/>
  <c r="H196" i="16"/>
  <c r="E1713" i="16"/>
  <c r="X1713" i="16" s="1"/>
  <c r="J1473" i="16"/>
  <c r="J1342" i="16"/>
  <c r="E1109" i="16"/>
  <c r="X1109" i="16" s="1"/>
  <c r="I1109" i="16"/>
  <c r="G1109" i="16"/>
  <c r="J1109" i="16"/>
  <c r="G1105" i="16"/>
  <c r="I156" i="16"/>
  <c r="J1321" i="16"/>
  <c r="F1321" i="16"/>
  <c r="J768" i="16"/>
  <c r="R1339" i="16"/>
  <c r="F2275" i="16"/>
  <c r="E2275" i="16"/>
  <c r="X2275" i="16" s="1"/>
  <c r="J2275" i="16"/>
  <c r="J1927" i="16"/>
  <c r="F1819" i="16"/>
  <c r="R1819" i="16"/>
  <c r="G1819" i="16"/>
  <c r="H1819" i="16"/>
  <c r="F1807" i="16"/>
  <c r="J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J1931" i="16"/>
  <c r="E1931" i="16"/>
  <c r="X1931" i="16" s="1"/>
  <c r="F1931" i="16"/>
  <c r="H1931" i="16"/>
  <c r="G1931" i="16"/>
  <c r="R1931" i="16"/>
  <c r="R1911" i="16"/>
  <c r="F1827" i="16"/>
  <c r="G1827" i="16"/>
  <c r="I1827" i="16"/>
  <c r="H1827" i="16"/>
  <c r="E1827" i="16"/>
  <c r="X1827" i="16" s="1"/>
  <c r="J1827" i="16"/>
  <c r="R1827" i="16"/>
  <c r="G1739" i="16"/>
  <c r="R1723" i="16"/>
  <c r="G1723" i="16"/>
  <c r="F1723" i="16"/>
  <c r="E1723" i="16"/>
  <c r="X1723" i="16" s="1"/>
  <c r="H1723" i="16"/>
  <c r="H1616" i="16"/>
  <c r="H1369" i="16"/>
  <c r="E1317" i="16"/>
  <c r="X1317" i="16" s="1"/>
  <c r="I1317" i="16"/>
  <c r="G1317" i="16"/>
  <c r="R279" i="16"/>
  <c r="I279" i="16"/>
  <c r="I1723" i="16"/>
  <c r="I1747" i="16"/>
  <c r="E2403" i="16"/>
  <c r="X2403" i="16" s="1"/>
  <c r="G2403" i="16"/>
  <c r="H2352" i="16"/>
  <c r="E2100" i="16"/>
  <c r="X2100" i="16" s="1"/>
  <c r="F2238" i="16"/>
  <c r="H1767" i="16"/>
  <c r="J1955" i="16"/>
  <c r="J1723" i="16"/>
  <c r="J1819" i="16"/>
  <c r="R1551" i="16"/>
  <c r="H1551" i="16"/>
  <c r="I1551" i="16"/>
  <c r="H1911" i="16"/>
  <c r="J1377" i="16"/>
  <c r="G1537" i="16"/>
  <c r="I2017" i="16"/>
  <c r="I187" i="16"/>
  <c r="H187" i="16"/>
  <c r="E187" i="16"/>
  <c r="E1453" i="16"/>
  <c r="X1453" i="16" s="1"/>
  <c r="R2147" i="16"/>
  <c r="G2083" i="16"/>
  <c r="F2083" i="16"/>
  <c r="E2083" i="16"/>
  <c r="X2083" i="16" s="1"/>
  <c r="G284" i="16"/>
  <c r="G1657" i="16"/>
  <c r="E69" i="16"/>
  <c r="J69" i="16"/>
  <c r="R101" i="16"/>
  <c r="J101" i="16"/>
  <c r="G1275" i="16"/>
  <c r="E1707" i="16"/>
  <c r="X1707" i="16" s="1"/>
  <c r="H1707" i="16"/>
  <c r="J1703" i="16"/>
  <c r="I1703" i="16"/>
  <c r="E1703" i="16"/>
  <c r="X1703" i="16" s="1"/>
  <c r="H1611" i="16"/>
  <c r="I1611" i="16"/>
  <c r="F1611" i="16"/>
  <c r="I1607" i="16"/>
  <c r="E1603" i="16"/>
  <c r="X1603" i="16" s="1"/>
  <c r="J1603" i="16"/>
  <c r="R1603" i="16"/>
  <c r="H1603" i="16"/>
  <c r="F1603" i="16"/>
  <c r="I1603" i="16"/>
  <c r="I1599" i="16"/>
  <c r="H1599" i="16"/>
  <c r="G1599" i="16"/>
  <c r="E1587" i="16"/>
  <c r="X1587" i="16" s="1"/>
  <c r="H1587" i="16"/>
  <c r="R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I69" i="16"/>
  <c r="G1497" i="16"/>
  <c r="G1567" i="16"/>
  <c r="G1293" i="16"/>
  <c r="E179" i="16"/>
  <c r="J2486" i="16"/>
  <c r="J183" i="16"/>
  <c r="G183" i="16"/>
  <c r="I183" i="16"/>
  <c r="R183" i="16"/>
  <c r="H183" i="16"/>
  <c r="E183" i="16"/>
  <c r="F183" i="16"/>
  <c r="J179" i="16"/>
  <c r="I179" i="16"/>
  <c r="G179" i="16"/>
  <c r="I171" i="16"/>
  <c r="G171" i="16"/>
  <c r="E171"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2160" i="16"/>
  <c r="X2160" i="16" s="1"/>
  <c r="F2135" i="16"/>
  <c r="R121" i="16"/>
  <c r="I107" i="16"/>
  <c r="J1711" i="16"/>
  <c r="R1697" i="16"/>
  <c r="I1803" i="16"/>
  <c r="H1803" i="16"/>
  <c r="J1101" i="16"/>
  <c r="F1169" i="16"/>
  <c r="H896" i="16"/>
  <c r="G1670" i="16"/>
  <c r="R1153" i="16"/>
  <c r="J1153" i="16"/>
  <c r="E1153" i="16"/>
  <c r="X1153" i="16" s="1"/>
  <c r="G1944" i="16"/>
  <c r="H1534" i="16"/>
  <c r="I1307" i="16"/>
  <c r="J1307" i="16"/>
  <c r="E1225" i="16"/>
  <c r="X1225" i="16" s="1"/>
  <c r="F1213" i="16"/>
  <c r="R1213" i="16"/>
  <c r="G1145" i="16"/>
  <c r="E1145" i="16"/>
  <c r="X1145" i="16" s="1"/>
  <c r="I1141" i="16"/>
  <c r="J1129" i="16"/>
  <c r="E1129" i="16"/>
  <c r="X1129" i="16" s="1"/>
  <c r="F1125" i="16"/>
  <c r="E1125" i="16"/>
  <c r="X1125" i="16" s="1"/>
  <c r="I1125" i="16"/>
  <c r="R998" i="16"/>
  <c r="R496" i="16"/>
  <c r="I1691" i="16"/>
  <c r="I1721" i="16"/>
  <c r="J1276" i="16"/>
  <c r="E1767" i="16"/>
  <c r="X1767" i="16" s="1"/>
  <c r="F1737" i="16"/>
  <c r="F1273" i="16"/>
  <c r="J1695" i="16"/>
  <c r="E1429" i="16"/>
  <c r="X1429" i="16" s="1"/>
  <c r="H1798" i="16"/>
  <c r="G1711" i="16"/>
  <c r="F69" i="16"/>
  <c r="R1776" i="16"/>
  <c r="I1839" i="16"/>
  <c r="R1867" i="16"/>
  <c r="G1125" i="16"/>
  <c r="R1307" i="16"/>
  <c r="F1307" i="16"/>
  <c r="H1575" i="16"/>
  <c r="G1575" i="16"/>
  <c r="I1145" i="16"/>
  <c r="H1849" i="16"/>
  <c r="I1849" i="16"/>
  <c r="E2500" i="16"/>
  <c r="X2500" i="16" s="1"/>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I2001" i="16"/>
  <c r="J2091" i="16"/>
  <c r="E1649" i="16"/>
  <c r="X1649" i="16" s="1"/>
  <c r="F2001" i="16"/>
  <c r="J539"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F1607" i="16"/>
  <c r="R1607" i="16"/>
  <c r="J1592" i="16"/>
  <c r="I1561" i="16"/>
  <c r="G1561" i="16"/>
  <c r="F1561" i="16"/>
  <c r="H1543" i="16"/>
  <c r="R1543" i="16"/>
  <c r="G1526" i="16"/>
  <c r="R1396" i="16"/>
  <c r="G1368" i="16"/>
  <c r="G1288" i="16"/>
  <c r="H828" i="16"/>
  <c r="I828" i="16"/>
  <c r="G439" i="16"/>
  <c r="E271" i="16"/>
  <c r="H271" i="16"/>
  <c r="J271" i="16"/>
  <c r="R271"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R46" i="16"/>
  <c r="J384" i="16"/>
  <c r="J161" i="16"/>
  <c r="F161"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I1785" i="16"/>
  <c r="J1319" i="16"/>
  <c r="J552" i="16"/>
  <c r="R2400" i="16"/>
  <c r="G2400" i="16"/>
  <c r="F571" i="16"/>
  <c r="I1229" i="16"/>
  <c r="F256" i="16"/>
  <c r="R193" i="16"/>
  <c r="E1705" i="16"/>
  <c r="X1705" i="16" s="1"/>
  <c r="R1961" i="16"/>
  <c r="E1785" i="16"/>
  <c r="X1785" i="16" s="1"/>
  <c r="I1491"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R19" i="16"/>
  <c r="J67" i="16"/>
  <c r="R203" i="16"/>
  <c r="E203" i="16"/>
  <c r="J203" i="16"/>
  <c r="F203" i="16"/>
  <c r="G203" i="16"/>
  <c r="H203" i="16"/>
  <c r="R211" i="16"/>
  <c r="I211" i="16"/>
  <c r="R571" i="16"/>
  <c r="I384" i="16"/>
  <c r="F384" i="16"/>
  <c r="G18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H1487" i="16"/>
  <c r="I1953" i="16"/>
  <c r="I752" i="16"/>
  <c r="F1319" i="16"/>
  <c r="E468" i="16"/>
  <c r="G395" i="16"/>
  <c r="I110" i="16"/>
  <c r="E1425" i="16"/>
  <c r="X1425" i="16" s="1"/>
  <c r="F364" i="16"/>
  <c r="I934" i="16"/>
  <c r="H1144" i="16"/>
  <c r="E1217" i="16"/>
  <c r="X1217" i="16" s="1"/>
  <c r="H572" i="16"/>
  <c r="F1390" i="16"/>
  <c r="J1729" i="16"/>
  <c r="F428" i="16"/>
  <c r="R1521"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I1476" i="16"/>
  <c r="H1476" i="16"/>
  <c r="I1488" i="16"/>
  <c r="R1488" i="16"/>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J499" i="16"/>
  <c r="H499" i="16"/>
  <c r="I499" i="16"/>
  <c r="R499" i="16"/>
  <c r="F499" i="16"/>
  <c r="E499" i="16"/>
  <c r="F607"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G984"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F1973" i="16"/>
  <c r="E2230" i="16"/>
  <c r="X2230" i="16" s="1"/>
  <c r="J2230" i="16"/>
  <c r="H2230" i="16"/>
  <c r="J1735" i="16"/>
  <c r="E1735" i="16"/>
  <c r="X1735" i="16" s="1"/>
  <c r="R1735"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S52" i="16"/>
  <c r="S40" i="16"/>
  <c r="T51" i="16"/>
  <c r="T31" i="16"/>
  <c r="S15" i="16"/>
  <c r="S36" i="16"/>
  <c r="T52" i="16"/>
  <c r="T40" i="16"/>
  <c r="S51" i="16"/>
  <c r="S31" i="16"/>
  <c r="T15" i="16"/>
  <c r="T26" i="16"/>
  <c r="S18" i="16"/>
  <c r="S14" i="16"/>
  <c r="T45" i="16"/>
  <c r="S29" i="16"/>
  <c r="T13" i="16"/>
  <c r="S16" i="16"/>
  <c r="T53" i="16"/>
  <c r="T37" i="16"/>
  <c r="S13" i="16"/>
  <c r="T18" i="16"/>
  <c r="T29" i="16"/>
  <c r="S24" i="16"/>
  <c r="S30" i="16"/>
  <c r="S47" i="16"/>
  <c r="T27" i="16"/>
  <c r="T11" i="16"/>
  <c r="S26" i="16"/>
  <c r="T24" i="16"/>
  <c r="T30" i="16"/>
  <c r="S43" i="16"/>
  <c r="S27" i="16"/>
  <c r="S11" i="16"/>
  <c r="T16" i="16"/>
  <c r="S46" i="16"/>
  <c r="S6" i="16"/>
  <c r="S41" i="16"/>
  <c r="S25" i="16"/>
  <c r="S9" i="16"/>
  <c r="T5" i="16"/>
  <c r="T49" i="16"/>
  <c r="T33" i="16"/>
  <c r="T9" i="16"/>
  <c r="T46" i="16"/>
  <c r="T25" i="16"/>
  <c r="S34" i="16"/>
  <c r="S37" i="16"/>
  <c r="T22" i="16"/>
  <c r="T42" i="16"/>
  <c r="T32" i="16"/>
  <c r="T10" i="16"/>
  <c r="S19" i="16"/>
  <c r="S28" i="16"/>
  <c r="S22" i="16"/>
  <c r="S49" i="16"/>
  <c r="S33" i="16"/>
  <c r="S17" i="16"/>
  <c r="S32" i="16"/>
  <c r="T6" i="16"/>
  <c r="T17" i="16"/>
  <c r="S12" i="16"/>
  <c r="S20" i="16"/>
  <c r="S39" i="16"/>
  <c r="S23" i="16"/>
  <c r="S7" i="16"/>
  <c r="S8" i="16"/>
  <c r="T12" i="16"/>
  <c r="T20" i="16"/>
  <c r="T39" i="16"/>
  <c r="T23" i="16"/>
  <c r="T7" i="16"/>
  <c r="S44" i="16"/>
  <c r="S53" i="16"/>
  <c r="S21" i="16"/>
  <c r="S42" i="16"/>
  <c r="S45" i="16"/>
  <c r="T21" i="16"/>
  <c r="T34" i="16"/>
  <c r="T50" i="16"/>
  <c r="T41" i="16"/>
  <c r="T14" i="16"/>
  <c r="S50" i="16"/>
  <c r="S10" i="16"/>
  <c r="T35" i="16"/>
  <c r="T19" i="16"/>
  <c r="S48" i="16"/>
  <c r="T8" i="16"/>
  <c r="S35" i="16"/>
  <c r="T48" i="16"/>
  <c r="T44" i="16"/>
  <c r="G17" i="10" l="1"/>
  <c r="H17" i="10" s="1"/>
  <c r="D17" i="10" s="1"/>
  <c r="F36" i="10"/>
  <c r="H36" i="10" s="1"/>
  <c r="D36" i="10" s="1"/>
  <c r="F41" i="10"/>
  <c r="H41" i="10" s="1"/>
  <c r="D41" i="10" s="1"/>
  <c r="F31" i="10"/>
  <c r="H31" i="10" s="1"/>
  <c r="D31" i="10" s="1"/>
  <c r="H26" i="10"/>
  <c r="D26" i="10" s="1"/>
  <c r="G16" i="10"/>
  <c r="H16" i="10" s="1"/>
  <c r="F21" i="10"/>
  <c r="H21" i="10" s="1"/>
  <c r="D21" i="10" s="1"/>
  <c r="H32" i="10"/>
  <c r="D32" i="10" s="1"/>
  <c r="H22" i="10"/>
  <c r="D22" i="10" s="1"/>
  <c r="F30" i="10"/>
  <c r="H25" i="10"/>
  <c r="D25" i="10" s="1"/>
  <c r="F33" i="10"/>
  <c r="H33" i="10" s="1"/>
  <c r="D33" i="10" s="1"/>
  <c r="F43" i="10"/>
  <c r="H43" i="10" s="1"/>
  <c r="D43" i="10" s="1"/>
  <c r="F38" i="10"/>
  <c r="H38" i="10" s="1"/>
  <c r="D38" i="10" s="1"/>
  <c r="F65" i="10"/>
  <c r="F48" i="10"/>
  <c r="H48" i="10" s="1"/>
  <c r="D48" i="10" s="1"/>
  <c r="H28" i="10"/>
  <c r="D28" i="10" s="1"/>
  <c r="K63" i="10"/>
  <c r="D16" i="10"/>
  <c r="B7" i="3"/>
  <c r="B9" i="4"/>
  <c r="A5" i="10" s="1"/>
  <c r="D4" i="14"/>
  <c r="J2" i="16"/>
  <c r="I21" i="10"/>
  <c r="B15" i="3"/>
  <c r="B18" i="3"/>
  <c r="A34" i="2"/>
  <c r="A59" i="2"/>
  <c r="J20" i="10"/>
  <c r="A1" i="11"/>
  <c r="I20" i="10"/>
  <c r="I17" i="10"/>
  <c r="J15" i="10"/>
  <c r="P4" i="16"/>
  <c r="B10" i="4"/>
  <c r="A6" i="10" s="1"/>
  <c r="J32" i="10"/>
  <c r="B30" i="3"/>
  <c r="A30" i="2"/>
  <c r="C23" i="3"/>
  <c r="C25" i="3"/>
  <c r="I40" i="10"/>
  <c r="O4" i="16"/>
  <c r="B26" i="4"/>
  <c r="B32" i="4" s="1"/>
  <c r="A20" i="10" s="1"/>
  <c r="J4" i="16"/>
  <c r="I66" i="10"/>
  <c r="I56" i="10"/>
  <c r="B6" i="3"/>
  <c r="A54" i="2"/>
  <c r="J21" i="10"/>
  <c r="A87" i="4"/>
  <c r="I32" i="10"/>
  <c r="B4" i="4"/>
  <c r="B29" i="4"/>
  <c r="A18" i="10" s="1"/>
  <c r="J13" i="10"/>
  <c r="J51" i="10"/>
  <c r="C18" i="3"/>
  <c r="A44" i="2"/>
  <c r="I33" i="10"/>
  <c r="M4" i="16"/>
  <c r="J58" i="10"/>
  <c r="B5" i="11"/>
  <c r="H30" i="10"/>
  <c r="D30" i="10" s="1"/>
  <c r="I15" i="10"/>
  <c r="B11" i="3"/>
  <c r="C27" i="3"/>
  <c r="D2" i="4"/>
  <c r="J50" i="10"/>
  <c r="J28" i="10"/>
  <c r="B32" i="3"/>
  <c r="A37" i="2"/>
  <c r="B20" i="3"/>
  <c r="I6" i="10"/>
  <c r="B19" i="3"/>
  <c r="A36" i="2"/>
  <c r="A73" i="2"/>
  <c r="A20" i="2"/>
  <c r="H4" i="14"/>
  <c r="B39" i="4"/>
  <c r="B51" i="4" s="1"/>
  <c r="A36" i="10" s="1"/>
  <c r="E2208" i="16"/>
  <c r="X2208" i="16" s="1"/>
  <c r="H2208" i="16"/>
  <c r="H802" i="16"/>
  <c r="G802" i="16"/>
  <c r="B17" i="3"/>
  <c r="A21" i="2"/>
  <c r="A62" i="2"/>
  <c r="A46" i="2"/>
  <c r="B1001" i="11"/>
  <c r="B22" i="3"/>
  <c r="A6" i="2"/>
  <c r="H27" i="10"/>
  <c r="D27" i="10" s="1"/>
  <c r="I31" i="10"/>
  <c r="J30" i="10"/>
  <c r="A70" i="2"/>
  <c r="I53" i="10"/>
  <c r="C4" i="16"/>
  <c r="B83" i="4"/>
  <c r="A59" i="10" s="1"/>
  <c r="Q4" i="16"/>
  <c r="J54" i="10"/>
  <c r="J43" i="10"/>
  <c r="A14" i="2"/>
  <c r="B17" i="4"/>
  <c r="A9" i="10" s="1"/>
  <c r="C16" i="3"/>
  <c r="I63" i="10"/>
  <c r="I47" i="10"/>
  <c r="C47" i="10" s="1"/>
  <c r="L4" i="16"/>
  <c r="G4" i="14"/>
  <c r="A64" i="2"/>
  <c r="I10" i="10"/>
  <c r="J17" i="10"/>
  <c r="A16" i="2"/>
  <c r="C20" i="3"/>
  <c r="A49" i="2"/>
  <c r="J46" i="10"/>
  <c r="C8" i="3"/>
  <c r="A13" i="2"/>
  <c r="I58" i="10"/>
  <c r="C31" i="3"/>
  <c r="B41" i="4"/>
  <c r="A28" i="10" s="1"/>
  <c r="A72" i="2"/>
  <c r="B10" i="3"/>
  <c r="I7" i="10"/>
  <c r="C7" i="10" s="1"/>
  <c r="A1" i="14"/>
  <c r="B25" i="4"/>
  <c r="A14" i="10" s="1"/>
  <c r="J56" i="10"/>
  <c r="J61" i="10"/>
  <c r="J64" i="10"/>
  <c r="F50" i="10"/>
  <c r="F64" i="10"/>
  <c r="I46" i="10"/>
  <c r="B20" i="4"/>
  <c r="A11" i="10" s="1"/>
  <c r="I51" i="10"/>
  <c r="A56" i="2"/>
  <c r="J25" i="10"/>
  <c r="C25" i="10" s="1"/>
  <c r="A25" i="2"/>
  <c r="C17" i="3"/>
  <c r="B25" i="3"/>
  <c r="I8" i="10"/>
  <c r="C8" i="10" s="1"/>
  <c r="C3" i="3"/>
  <c r="A31" i="2"/>
  <c r="A45" i="2"/>
  <c r="I65" i="10"/>
  <c r="B6" i="4"/>
  <c r="C9" i="3"/>
  <c r="I41" i="10"/>
  <c r="J33" i="10"/>
  <c r="A1" i="2"/>
  <c r="I13" i="10"/>
  <c r="C30" i="3"/>
  <c r="B2" i="16"/>
  <c r="A68" i="2"/>
  <c r="D25" i="4"/>
  <c r="D37" i="4" s="1"/>
  <c r="J23" i="10"/>
  <c r="A57" i="2"/>
  <c r="A4" i="2"/>
  <c r="C5" i="11"/>
  <c r="B4" i="16"/>
  <c r="D1" i="10"/>
  <c r="I48" i="10"/>
  <c r="I54" i="10"/>
  <c r="A63" i="2"/>
  <c r="J48" i="10"/>
  <c r="A50" i="2"/>
  <c r="B23" i="3"/>
  <c r="G25" i="4"/>
  <c r="G43" i="4" s="1"/>
  <c r="C10" i="3"/>
  <c r="A3" i="2"/>
  <c r="E4" i="16"/>
  <c r="A43" i="2"/>
  <c r="I22" i="10"/>
  <c r="B12" i="4"/>
  <c r="B15" i="4"/>
  <c r="A7" i="10" s="1"/>
  <c r="B13" i="4"/>
  <c r="B68" i="4"/>
  <c r="A49" i="10" s="1"/>
  <c r="C11" i="3"/>
  <c r="A15" i="2"/>
  <c r="I50" i="10"/>
  <c r="C24" i="3"/>
  <c r="A33" i="2"/>
  <c r="B24" i="3"/>
  <c r="I60" i="10"/>
  <c r="A65" i="2"/>
  <c r="J45" i="10"/>
  <c r="J36" i="10"/>
  <c r="B13" i="3"/>
  <c r="J4" i="10"/>
  <c r="C4" i="10" s="1"/>
  <c r="B4" i="14"/>
  <c r="A66" i="2"/>
  <c r="A3" i="10"/>
  <c r="I5" i="10"/>
  <c r="C5" i="10" s="1"/>
  <c r="A60" i="2"/>
  <c r="C28" i="3"/>
  <c r="I36" i="10"/>
  <c r="I43" i="10"/>
  <c r="I26" i="10"/>
  <c r="A12" i="2"/>
  <c r="A61" i="2"/>
  <c r="D4" i="16"/>
  <c r="B28" i="3"/>
  <c r="I45" i="10"/>
  <c r="K4" i="16"/>
  <c r="J60" i="10"/>
  <c r="I16" i="10"/>
  <c r="A24" i="2"/>
  <c r="I59" i="10"/>
  <c r="A1" i="10"/>
  <c r="G3" i="16"/>
  <c r="B21" i="4"/>
  <c r="A12" i="10" s="1"/>
  <c r="B9" i="3"/>
  <c r="C7" i="3"/>
  <c r="A9" i="2"/>
  <c r="I35" i="10"/>
  <c r="J65" i="10"/>
  <c r="J31" i="10"/>
  <c r="C31" i="10" s="1"/>
  <c r="B2" i="3"/>
  <c r="J11" i="10"/>
  <c r="C11" i="10" s="1"/>
  <c r="A17" i="2"/>
  <c r="L64" i="10"/>
  <c r="A38" i="2"/>
  <c r="B38" i="4"/>
  <c r="B44" i="4" s="1"/>
  <c r="A30" i="10" s="1"/>
  <c r="L62" i="10"/>
  <c r="J62" i="10"/>
  <c r="B37" i="4"/>
  <c r="A24" i="10" s="1"/>
  <c r="B69" i="4"/>
  <c r="A50" i="10" s="1"/>
  <c r="F45" i="10"/>
  <c r="H45" i="10" s="1"/>
  <c r="D45" i="10" s="1"/>
  <c r="F35" i="10"/>
  <c r="H35" i="10" s="1"/>
  <c r="T2501" i="16"/>
  <c r="S2501" i="16"/>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S2009" i="16"/>
  <c r="T2009" i="16"/>
  <c r="S2005" i="16"/>
  <c r="T2005" i="16"/>
  <c r="S2001" i="16"/>
  <c r="T2001" i="16"/>
  <c r="S1997" i="16"/>
  <c r="T1997" i="16"/>
  <c r="S1993" i="16"/>
  <c r="T1993" i="16"/>
  <c r="S1989" i="16"/>
  <c r="T1989" i="16"/>
  <c r="S1985" i="16"/>
  <c r="T1985" i="16"/>
  <c r="AB1985" i="16"/>
  <c r="S1981" i="16"/>
  <c r="T1981" i="16"/>
  <c r="S1977" i="16"/>
  <c r="T1977" i="16"/>
  <c r="AB1977" i="16"/>
  <c r="S1973" i="16"/>
  <c r="T1973" i="16"/>
  <c r="S1969" i="16"/>
  <c r="T1969" i="16"/>
  <c r="S1965" i="16"/>
  <c r="T1965" i="16"/>
  <c r="S1961" i="16"/>
  <c r="T1961" i="16"/>
  <c r="S1957" i="16"/>
  <c r="T1957" i="16"/>
  <c r="S1953" i="16"/>
  <c r="T1953" i="16"/>
  <c r="AB1953" i="16"/>
  <c r="S1949" i="16"/>
  <c r="T1949" i="16"/>
  <c r="S1945" i="16"/>
  <c r="T1945" i="16"/>
  <c r="AB1945" i="16"/>
  <c r="S1941" i="16"/>
  <c r="T1941" i="16"/>
  <c r="S1937" i="16"/>
  <c r="T1937" i="16"/>
  <c r="AB1937" i="16"/>
  <c r="S1933" i="16"/>
  <c r="T1933" i="16"/>
  <c r="S1929" i="16"/>
  <c r="T1929" i="16"/>
  <c r="AB1929" i="16"/>
  <c r="S1925" i="16"/>
  <c r="T1925" i="16"/>
  <c r="S1921" i="16"/>
  <c r="T1921" i="16"/>
  <c r="AB1921" i="16"/>
  <c r="S1917" i="16"/>
  <c r="T1917" i="16"/>
  <c r="S1913" i="16"/>
  <c r="T1913" i="16"/>
  <c r="AB1913" i="16"/>
  <c r="S1909" i="16"/>
  <c r="T1909" i="16"/>
  <c r="S1905" i="16"/>
  <c r="T1905" i="16"/>
  <c r="AB1905" i="16"/>
  <c r="S1901" i="16"/>
  <c r="T1901" i="16"/>
  <c r="S1897" i="16"/>
  <c r="T1897" i="16"/>
  <c r="AB1897" i="16"/>
  <c r="S1893" i="16"/>
  <c r="T1893" i="16"/>
  <c r="S1889" i="16"/>
  <c r="T1889" i="16"/>
  <c r="AB1889" i="16"/>
  <c r="S1885" i="16"/>
  <c r="T1885" i="16"/>
  <c r="S1881" i="16"/>
  <c r="T1881" i="16"/>
  <c r="AB1881" i="16"/>
  <c r="S1877" i="16"/>
  <c r="T1877" i="16"/>
  <c r="S1873" i="16"/>
  <c r="T1873" i="16"/>
  <c r="AB1873" i="16"/>
  <c r="S1869" i="16"/>
  <c r="T1869" i="16"/>
  <c r="S1865" i="16"/>
  <c r="T1865" i="16"/>
  <c r="AB1865" i="16"/>
  <c r="S1861" i="16"/>
  <c r="T1861" i="16"/>
  <c r="S1857" i="16"/>
  <c r="T1857" i="16"/>
  <c r="AB1857" i="16"/>
  <c r="S1853" i="16"/>
  <c r="T1853" i="16"/>
  <c r="S1849" i="16"/>
  <c r="T1849" i="16"/>
  <c r="AB1849" i="16"/>
  <c r="S1845" i="16"/>
  <c r="T1845" i="16"/>
  <c r="S1841" i="16"/>
  <c r="T1841" i="16"/>
  <c r="AB1841" i="16"/>
  <c r="S1837" i="16"/>
  <c r="T1837" i="16"/>
  <c r="S1833" i="16"/>
  <c r="T1833" i="16"/>
  <c r="AB1833" i="16"/>
  <c r="S1829" i="16"/>
  <c r="T1829" i="16"/>
  <c r="S1825" i="16"/>
  <c r="T1825" i="16"/>
  <c r="AB1825" i="16"/>
  <c r="S1821" i="16"/>
  <c r="T1821" i="16"/>
  <c r="S1817" i="16"/>
  <c r="T1817" i="16"/>
  <c r="AB1817" i="16"/>
  <c r="S1813" i="16"/>
  <c r="T1813" i="16"/>
  <c r="S1809" i="16"/>
  <c r="T1809" i="16"/>
  <c r="AB1809" i="16"/>
  <c r="S1805" i="16"/>
  <c r="T1805" i="16"/>
  <c r="S1801" i="16"/>
  <c r="T1801" i="16"/>
  <c r="AB1801" i="16"/>
  <c r="S1797" i="16"/>
  <c r="T1797" i="16"/>
  <c r="S1793" i="16"/>
  <c r="T1793" i="16"/>
  <c r="S1789" i="16"/>
  <c r="T1789" i="16"/>
  <c r="S1785" i="16"/>
  <c r="T1785" i="16"/>
  <c r="AB1785" i="16"/>
  <c r="S1781" i="16"/>
  <c r="T1781" i="16"/>
  <c r="S1777" i="16"/>
  <c r="T1777" i="16"/>
  <c r="AB1777" i="16"/>
  <c r="S1773" i="16"/>
  <c r="T1773" i="16"/>
  <c r="S1769" i="16"/>
  <c r="T1769" i="16"/>
  <c r="S1765" i="16"/>
  <c r="T1765" i="16"/>
  <c r="S1761" i="16"/>
  <c r="T1761" i="16"/>
  <c r="AB1761" i="16"/>
  <c r="S1757" i="16"/>
  <c r="T1757" i="16"/>
  <c r="S1753" i="16"/>
  <c r="T1753" i="16"/>
  <c r="AB1753" i="16"/>
  <c r="S1749" i="16"/>
  <c r="T1749" i="16"/>
  <c r="S1745" i="16"/>
  <c r="T1745" i="16"/>
  <c r="AB1745" i="16"/>
  <c r="S1741" i="16"/>
  <c r="T1741" i="16"/>
  <c r="S1737" i="16"/>
  <c r="T1737" i="16"/>
  <c r="AB1737" i="16"/>
  <c r="S1733" i="16"/>
  <c r="T1733" i="16"/>
  <c r="S1729" i="16"/>
  <c r="T1729" i="16"/>
  <c r="AB1729" i="16"/>
  <c r="S1725" i="16"/>
  <c r="T1725" i="16"/>
  <c r="S1721" i="16"/>
  <c r="T1721" i="16"/>
  <c r="AB1721" i="16"/>
  <c r="S1717" i="16"/>
  <c r="T1717" i="16"/>
  <c r="S1713" i="16"/>
  <c r="T1713" i="16"/>
  <c r="AB1713" i="16"/>
  <c r="S1709" i="16"/>
  <c r="T1709" i="16"/>
  <c r="S1705" i="16"/>
  <c r="T1705" i="16"/>
  <c r="AB1705" i="16"/>
  <c r="S1701" i="16"/>
  <c r="T1701" i="16"/>
  <c r="S1697" i="16"/>
  <c r="T1697" i="16"/>
  <c r="AB1697" i="16"/>
  <c r="S1693" i="16"/>
  <c r="T1693" i="16"/>
  <c r="S1689" i="16"/>
  <c r="T1689" i="16"/>
  <c r="AB1689" i="16"/>
  <c r="S1685" i="16"/>
  <c r="T1685" i="16"/>
  <c r="S1681" i="16"/>
  <c r="T1681" i="16"/>
  <c r="AB1681" i="16"/>
  <c r="S1677" i="16"/>
  <c r="T1677" i="16"/>
  <c r="S1673" i="16"/>
  <c r="T1673" i="16"/>
  <c r="AB1673" i="16"/>
  <c r="S1669" i="16"/>
  <c r="T1669" i="16"/>
  <c r="S1665" i="16"/>
  <c r="T1665" i="16"/>
  <c r="S1661" i="16"/>
  <c r="T1661" i="16"/>
  <c r="S1657" i="16"/>
  <c r="T1657" i="16"/>
  <c r="AB1657" i="16"/>
  <c r="S1653" i="16"/>
  <c r="T1653" i="16"/>
  <c r="S1649" i="16"/>
  <c r="T1649" i="16"/>
  <c r="AB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AB1609" i="16"/>
  <c r="S1605" i="16"/>
  <c r="T1605" i="16"/>
  <c r="S1601" i="16"/>
  <c r="T1601" i="16"/>
  <c r="AB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AB1561" i="16"/>
  <c r="S1557" i="16"/>
  <c r="T1557" i="16"/>
  <c r="S1553" i="16"/>
  <c r="T1553" i="16"/>
  <c r="AB1553" i="16"/>
  <c r="S1549" i="16"/>
  <c r="T1549" i="16"/>
  <c r="S1545" i="16"/>
  <c r="T1545" i="16"/>
  <c r="AB1545" i="16"/>
  <c r="S1541" i="16"/>
  <c r="T1541" i="16"/>
  <c r="S1537" i="16"/>
  <c r="T1537" i="16"/>
  <c r="AB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AB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AB1437" i="16"/>
  <c r="S1433" i="16"/>
  <c r="T1433" i="16"/>
  <c r="AB1433" i="16"/>
  <c r="S1429" i="16"/>
  <c r="T1429" i="16"/>
  <c r="S1425" i="16"/>
  <c r="T1425" i="16"/>
  <c r="AB1425" i="16"/>
  <c r="S1421" i="16"/>
  <c r="T1421" i="16"/>
  <c r="AB1421" i="16"/>
  <c r="S1417" i="16"/>
  <c r="T1417" i="16"/>
  <c r="AB1417" i="16"/>
  <c r="S1413" i="16"/>
  <c r="T1413" i="16"/>
  <c r="S1409" i="16"/>
  <c r="T1409" i="16"/>
  <c r="S1405" i="16"/>
  <c r="T1405" i="16"/>
  <c r="AB1405" i="16"/>
  <c r="S1401" i="16"/>
  <c r="T1401" i="16"/>
  <c r="AB1401" i="16"/>
  <c r="S1397" i="16"/>
  <c r="T1397" i="16"/>
  <c r="S1393" i="16"/>
  <c r="T1393" i="16"/>
  <c r="AB1393" i="16"/>
  <c r="S1389" i="16"/>
  <c r="T1389" i="16"/>
  <c r="AB1389" i="16"/>
  <c r="S1385" i="16"/>
  <c r="T1385" i="16"/>
  <c r="S1381" i="16"/>
  <c r="T1381" i="16"/>
  <c r="S1377" i="16"/>
  <c r="T1377" i="16"/>
  <c r="AB1377" i="16"/>
  <c r="S1373" i="16"/>
  <c r="T1373" i="16"/>
  <c r="S1369" i="16"/>
  <c r="T1369" i="16"/>
  <c r="AB1369" i="16"/>
  <c r="S1365" i="16"/>
  <c r="T1365" i="16"/>
  <c r="AB1365" i="16"/>
  <c r="S1361" i="16"/>
  <c r="T1361" i="16"/>
  <c r="AB1361" i="16"/>
  <c r="S1357" i="16"/>
  <c r="T1357" i="16"/>
  <c r="AB1357" i="16"/>
  <c r="S1353" i="16"/>
  <c r="T1353" i="16"/>
  <c r="AB1353" i="16"/>
  <c r="S1349" i="16"/>
  <c r="T1349" i="16"/>
  <c r="S1345" i="16"/>
  <c r="T1345" i="16"/>
  <c r="S1341" i="16"/>
  <c r="T1341" i="16"/>
  <c r="S1337" i="16"/>
  <c r="T1337" i="16"/>
  <c r="S1333" i="16"/>
  <c r="T1333" i="16"/>
  <c r="AB1333" i="16"/>
  <c r="S1329" i="16"/>
  <c r="T1329" i="16"/>
  <c r="S1325" i="16"/>
  <c r="T1325" i="16"/>
  <c r="AB1325" i="16"/>
  <c r="S1321" i="16"/>
  <c r="T1321" i="16"/>
  <c r="AB1321" i="16"/>
  <c r="S1317" i="16"/>
  <c r="T1317" i="16"/>
  <c r="AB1317" i="16"/>
  <c r="S1313" i="16"/>
  <c r="T1313" i="16"/>
  <c r="AB1313" i="16"/>
  <c r="S1309" i="16"/>
  <c r="T1309" i="16"/>
  <c r="AB1309" i="16"/>
  <c r="S1305" i="16"/>
  <c r="T1305" i="16"/>
  <c r="S1301" i="16"/>
  <c r="T1301" i="16"/>
  <c r="AB1301" i="16"/>
  <c r="S1297" i="16"/>
  <c r="T1297" i="16"/>
  <c r="AB1297" i="16"/>
  <c r="S1293" i="16"/>
  <c r="T1293" i="16"/>
  <c r="AB1293" i="16"/>
  <c r="S1289" i="16"/>
  <c r="T1289" i="16"/>
  <c r="AB1289" i="16"/>
  <c r="S1285" i="16"/>
  <c r="T1285" i="16"/>
  <c r="S1281" i="16"/>
  <c r="T1281" i="16"/>
  <c r="AB1281" i="16"/>
  <c r="S1277" i="16"/>
  <c r="T1277" i="16"/>
  <c r="AB1277" i="16"/>
  <c r="S1273" i="16"/>
  <c r="T1273" i="16"/>
  <c r="AB1273" i="16"/>
  <c r="S1269" i="16"/>
  <c r="T1269" i="16"/>
  <c r="AB1269" i="16"/>
  <c r="S1265" i="16"/>
  <c r="T1265" i="16"/>
  <c r="S1261" i="16"/>
  <c r="T1261" i="16"/>
  <c r="AB1261" i="16"/>
  <c r="S1257" i="16"/>
  <c r="T1257" i="16"/>
  <c r="AB1257" i="16"/>
  <c r="S1253" i="16"/>
  <c r="T1253" i="16"/>
  <c r="AB1253" i="16"/>
  <c r="S1249" i="16"/>
  <c r="T1249" i="16"/>
  <c r="AB1249" i="16"/>
  <c r="S1245" i="16"/>
  <c r="T1245" i="16"/>
  <c r="S1241" i="16"/>
  <c r="T1241" i="16"/>
  <c r="AB1241" i="16"/>
  <c r="S1237" i="16"/>
  <c r="T1237" i="16"/>
  <c r="AB1237" i="16"/>
  <c r="S1233" i="16"/>
  <c r="T1233" i="16"/>
  <c r="AB1233" i="16"/>
  <c r="S1229" i="16"/>
  <c r="T1229" i="16"/>
  <c r="AB1229" i="16"/>
  <c r="S1225" i="16"/>
  <c r="T1225" i="16"/>
  <c r="AB1225" i="16"/>
  <c r="S1221" i="16"/>
  <c r="T1221" i="16"/>
  <c r="S1217" i="16"/>
  <c r="T1217" i="16"/>
  <c r="AB1217" i="16"/>
  <c r="S1213" i="16"/>
  <c r="T1213" i="16"/>
  <c r="AB1213" i="16"/>
  <c r="S1209" i="16"/>
  <c r="T1209" i="16"/>
  <c r="S1205" i="16"/>
  <c r="T1205" i="16"/>
  <c r="S1201" i="16"/>
  <c r="T1201" i="16"/>
  <c r="AB1201" i="16"/>
  <c r="S1197" i="16"/>
  <c r="T1197" i="16"/>
  <c r="AB1197" i="16"/>
  <c r="S1193" i="16"/>
  <c r="T1193" i="16"/>
  <c r="AB1193" i="16"/>
  <c r="S1189" i="16"/>
  <c r="T1189" i="16"/>
  <c r="S1185" i="16"/>
  <c r="T1185" i="16"/>
  <c r="AB1185" i="16"/>
  <c r="S1181" i="16"/>
  <c r="T1181" i="16"/>
  <c r="AB1181" i="16"/>
  <c r="S1177" i="16"/>
  <c r="T1177" i="16"/>
  <c r="S1173" i="16"/>
  <c r="T1173" i="16"/>
  <c r="AB1173" i="16"/>
  <c r="S1169" i="16"/>
  <c r="T1169" i="16"/>
  <c r="AB1169" i="16"/>
  <c r="S1165" i="16"/>
  <c r="T1165" i="16"/>
  <c r="AB1165" i="16"/>
  <c r="S1161" i="16"/>
  <c r="T1161" i="16"/>
  <c r="AB1161" i="16"/>
  <c r="S1157" i="16"/>
  <c r="T1157" i="16"/>
  <c r="S1153" i="16"/>
  <c r="T1153" i="16"/>
  <c r="AB1153" i="16"/>
  <c r="S1149" i="16"/>
  <c r="T1149" i="16"/>
  <c r="AB1149" i="16"/>
  <c r="S1145" i="16"/>
  <c r="T1145" i="16"/>
  <c r="AB1145" i="16"/>
  <c r="S1141" i="16"/>
  <c r="T1141" i="16"/>
  <c r="AB1141" i="16"/>
  <c r="S1137" i="16"/>
  <c r="T1137" i="16"/>
  <c r="AB1137" i="16"/>
  <c r="S1133" i="16"/>
  <c r="T1133" i="16"/>
  <c r="AB1133" i="16"/>
  <c r="S1129" i="16"/>
  <c r="T1129" i="16"/>
  <c r="AB1129" i="16"/>
  <c r="S1125" i="16"/>
  <c r="T1125" i="16"/>
  <c r="AB1125" i="16"/>
  <c r="S1121" i="16"/>
  <c r="T1121" i="16"/>
  <c r="S1117" i="16"/>
  <c r="T1117" i="16"/>
  <c r="S1113" i="16"/>
  <c r="T1113" i="16"/>
  <c r="AB1113" i="16"/>
  <c r="S1109" i="16"/>
  <c r="T1109" i="16"/>
  <c r="AB1109" i="16"/>
  <c r="S1105" i="16"/>
  <c r="T1105" i="16"/>
  <c r="AB1105" i="16"/>
  <c r="S1101" i="16"/>
  <c r="T1101" i="16"/>
  <c r="AB1101" i="16"/>
  <c r="S1097" i="16"/>
  <c r="T1097" i="16"/>
  <c r="AB1097" i="16"/>
  <c r="S1093" i="16"/>
  <c r="T1093" i="16"/>
  <c r="S1089" i="16"/>
  <c r="T1089" i="16"/>
  <c r="AB1089" i="16"/>
  <c r="S1085" i="16"/>
  <c r="T1085" i="16"/>
  <c r="AB1085" i="16"/>
  <c r="S1081" i="16"/>
  <c r="T1081" i="16"/>
  <c r="S1077" i="16"/>
  <c r="T1077" i="16"/>
  <c r="S1073" i="16"/>
  <c r="T1073" i="16"/>
  <c r="AB1073" i="16"/>
  <c r="S1069" i="16"/>
  <c r="T1069" i="16"/>
  <c r="AB1069" i="16"/>
  <c r="S1065" i="16"/>
  <c r="T1065" i="16"/>
  <c r="AB1065" i="16"/>
  <c r="S1061" i="16"/>
  <c r="T1061" i="16"/>
  <c r="AB1061" i="16"/>
  <c r="S1057" i="16"/>
  <c r="T1057" i="16"/>
  <c r="AB1057" i="16"/>
  <c r="S1053" i="16"/>
  <c r="T1053" i="16"/>
  <c r="AB1053" i="16"/>
  <c r="S1049" i="16"/>
  <c r="T1049" i="16"/>
  <c r="AB1049" i="16"/>
  <c r="S1045" i="16"/>
  <c r="T1045" i="16"/>
  <c r="AB1045" i="16"/>
  <c r="S1041" i="16"/>
  <c r="T1041" i="16"/>
  <c r="AB1041" i="16"/>
  <c r="S1037" i="16"/>
  <c r="T1037" i="16"/>
  <c r="AB1037" i="16"/>
  <c r="S1033" i="16"/>
  <c r="T1033" i="16"/>
  <c r="AB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T717" i="16"/>
  <c r="S717" i="16"/>
  <c r="T713" i="16"/>
  <c r="S713" i="16"/>
  <c r="T709" i="16"/>
  <c r="S709" i="16"/>
  <c r="T705" i="16"/>
  <c r="S705" i="16"/>
  <c r="T701" i="16"/>
  <c r="S701" i="16"/>
  <c r="T697" i="16"/>
  <c r="S697" i="16"/>
  <c r="T693" i="16"/>
  <c r="S693" i="16"/>
  <c r="T689" i="16"/>
  <c r="S689" i="16"/>
  <c r="T685" i="16"/>
  <c r="S685" i="16"/>
  <c r="T681" i="16"/>
  <c r="S681" i="16"/>
  <c r="T677" i="16"/>
  <c r="S677" i="16"/>
  <c r="T673" i="16"/>
  <c r="S673" i="16"/>
  <c r="T669" i="16"/>
  <c r="S669" i="16"/>
  <c r="T665" i="16"/>
  <c r="S665" i="16"/>
  <c r="T661" i="16"/>
  <c r="S661" i="16"/>
  <c r="T657" i="16"/>
  <c r="S657" i="16"/>
  <c r="T653" i="16"/>
  <c r="S653" i="16"/>
  <c r="T649" i="16"/>
  <c r="S649" i="16"/>
  <c r="T645" i="16"/>
  <c r="S645" i="16"/>
  <c r="T641" i="16"/>
  <c r="S641" i="16"/>
  <c r="T637" i="16"/>
  <c r="S637" i="16"/>
  <c r="T633" i="16"/>
  <c r="S633" i="16"/>
  <c r="T629" i="16"/>
  <c r="S629" i="16"/>
  <c r="T625" i="16"/>
  <c r="S625" i="16"/>
  <c r="T621" i="16"/>
  <c r="S621" i="16"/>
  <c r="T617" i="16"/>
  <c r="S617" i="16"/>
  <c r="T613" i="16"/>
  <c r="S613" i="16"/>
  <c r="T609" i="16"/>
  <c r="S609" i="16"/>
  <c r="T605" i="16"/>
  <c r="S605" i="16"/>
  <c r="T601" i="16"/>
  <c r="S601" i="16"/>
  <c r="T597" i="16"/>
  <c r="S597" i="16"/>
  <c r="T593" i="16"/>
  <c r="S593" i="16"/>
  <c r="T589" i="16"/>
  <c r="S589" i="16"/>
  <c r="T585" i="16"/>
  <c r="S585" i="16"/>
  <c r="T581" i="16"/>
  <c r="S581" i="16"/>
  <c r="T577" i="16"/>
  <c r="S577" i="16"/>
  <c r="T573" i="16"/>
  <c r="S573" i="16"/>
  <c r="AB2017" i="16"/>
  <c r="AB2001" i="16"/>
  <c r="AB1969" i="16"/>
  <c r="I1129" i="16"/>
  <c r="H1129" i="16"/>
  <c r="G1129" i="16"/>
  <c r="C12" i="10"/>
  <c r="C38" i="10"/>
  <c r="K64" i="10"/>
  <c r="J10" i="10"/>
  <c r="C10" i="10" s="1"/>
  <c r="A48" i="2"/>
  <c r="B4" i="3"/>
  <c r="B8" i="4"/>
  <c r="A4" i="10" s="1"/>
  <c r="C19" i="3"/>
  <c r="C21" i="3"/>
  <c r="A51" i="2"/>
  <c r="F4" i="14"/>
  <c r="C26" i="3"/>
  <c r="H37" i="10"/>
  <c r="D37" i="10" s="1"/>
  <c r="A7" i="2"/>
  <c r="G4" i="16"/>
  <c r="I42" i="10"/>
  <c r="C42" i="10" s="1"/>
  <c r="C22" i="3"/>
  <c r="A55" i="2"/>
  <c r="I30" i="10"/>
  <c r="A75" i="2"/>
  <c r="B8" i="3"/>
  <c r="J41" i="10"/>
  <c r="J52" i="10"/>
  <c r="J55" i="10"/>
  <c r="I37" i="10"/>
  <c r="C3" i="10"/>
  <c r="J40" i="10"/>
  <c r="C40" i="10" s="1"/>
  <c r="B31" i="3"/>
  <c r="A58" i="2"/>
  <c r="B3" i="3"/>
  <c r="A39" i="2"/>
  <c r="A52" i="2"/>
  <c r="A26" i="2"/>
  <c r="B21" i="3"/>
  <c r="C14" i="3"/>
  <c r="B14" i="3"/>
  <c r="I61" i="10"/>
  <c r="C61" i="10" s="1"/>
  <c r="J63" i="10"/>
  <c r="I28" i="10"/>
  <c r="B27" i="4"/>
  <c r="B33" i="4" s="1"/>
  <c r="A21" i="10" s="1"/>
  <c r="B48" i="1"/>
  <c r="C6" i="3"/>
  <c r="J16" i="10"/>
  <c r="A19" i="2"/>
  <c r="A32" i="2"/>
  <c r="I4" i="14"/>
  <c r="J9" i="10"/>
  <c r="C9" i="10" s="1"/>
  <c r="J26" i="10"/>
  <c r="C2" i="3"/>
  <c r="F63" i="10"/>
  <c r="F46" i="10"/>
  <c r="H46" i="10" s="1"/>
  <c r="D46" i="10" s="1"/>
  <c r="J22" i="10"/>
  <c r="I55" i="10"/>
  <c r="A40" i="2"/>
  <c r="B16" i="3"/>
  <c r="I52" i="10"/>
  <c r="D5" i="11"/>
  <c r="A8" i="2"/>
  <c r="B12" i="3"/>
  <c r="B19" i="4"/>
  <c r="I64" i="10"/>
  <c r="J53" i="10"/>
  <c r="B16" i="4"/>
  <c r="A8" i="10" s="1"/>
  <c r="A29" i="2"/>
  <c r="B22" i="4"/>
  <c r="A13" i="10" s="1"/>
  <c r="C4" i="3"/>
  <c r="F23" i="10"/>
  <c r="H23" i="10" s="1"/>
  <c r="D23" i="10" s="1"/>
  <c r="G18" i="10"/>
  <c r="H18" i="10" s="1"/>
  <c r="C18" i="10" s="1"/>
  <c r="F6" i="10"/>
  <c r="H6" i="10" s="1"/>
  <c r="D6" i="10" s="1"/>
  <c r="T2504" i="16"/>
  <c r="S2504" i="16"/>
  <c r="AB2504" i="16"/>
  <c r="T2500" i="16"/>
  <c r="S2500" i="16"/>
  <c r="AB2500" i="16"/>
  <c r="T2496" i="16"/>
  <c r="S2496" i="16"/>
  <c r="T2492" i="16"/>
  <c r="S2492" i="16"/>
  <c r="AB2492" i="16"/>
  <c r="T2488" i="16"/>
  <c r="S2488" i="16"/>
  <c r="T2484" i="16"/>
  <c r="S2484" i="16"/>
  <c r="T2480" i="16"/>
  <c r="S2480" i="16"/>
  <c r="AB2480" i="16"/>
  <c r="T2476" i="16"/>
  <c r="S2476" i="16"/>
  <c r="T2472" i="16"/>
  <c r="S2472" i="16"/>
  <c r="T2468" i="16"/>
  <c r="S2468" i="16"/>
  <c r="AB2468" i="16"/>
  <c r="T2464" i="16"/>
  <c r="S2464" i="16"/>
  <c r="T2460" i="16"/>
  <c r="S2460" i="16"/>
  <c r="T2456" i="16"/>
  <c r="S2456" i="16"/>
  <c r="S2452" i="16"/>
  <c r="T2452" i="16"/>
  <c r="AB2452" i="16"/>
  <c r="S2448" i="16"/>
  <c r="T2448" i="16"/>
  <c r="T2444" i="16"/>
  <c r="S2444" i="16"/>
  <c r="S2440" i="16"/>
  <c r="T2440" i="16"/>
  <c r="AB2440" i="16"/>
  <c r="S2436" i="16"/>
  <c r="T2436" i="16"/>
  <c r="AB2436" i="16"/>
  <c r="S2432" i="16"/>
  <c r="T2432" i="16"/>
  <c r="S2428" i="16"/>
  <c r="T2428" i="16"/>
  <c r="AB2428" i="16"/>
  <c r="S2424" i="16"/>
  <c r="T2424" i="16"/>
  <c r="S2420" i="16"/>
  <c r="T2420" i="16"/>
  <c r="S2416" i="16"/>
  <c r="T2416" i="16"/>
  <c r="S2412" i="16"/>
  <c r="T2412" i="16"/>
  <c r="AB2412" i="16"/>
  <c r="S2408" i="16"/>
  <c r="T2408" i="16"/>
  <c r="S2404" i="16"/>
  <c r="T2404" i="16"/>
  <c r="S2400" i="16"/>
  <c r="T2400" i="16"/>
  <c r="AB2400" i="16"/>
  <c r="S2396" i="16"/>
  <c r="T2396" i="16"/>
  <c r="AB2396" i="16"/>
  <c r="S2392" i="16"/>
  <c r="T2392" i="16"/>
  <c r="S2388" i="16"/>
  <c r="T2388" i="16"/>
  <c r="S2384" i="16"/>
  <c r="T2384" i="16"/>
  <c r="S2380" i="16"/>
  <c r="T2380" i="16"/>
  <c r="AB2380" i="16"/>
  <c r="S2376" i="16"/>
  <c r="T2376" i="16"/>
  <c r="S2372" i="16"/>
  <c r="T2372" i="16"/>
  <c r="AB2372" i="16"/>
  <c r="S2368" i="16"/>
  <c r="T2368" i="16"/>
  <c r="AB2368" i="16"/>
  <c r="S2364" i="16"/>
  <c r="T2364" i="16"/>
  <c r="AB2364" i="16"/>
  <c r="S2360" i="16"/>
  <c r="T2360" i="16"/>
  <c r="S2356" i="16"/>
  <c r="T2356" i="16"/>
  <c r="AB2356" i="16"/>
  <c r="S2352" i="16"/>
  <c r="T2352" i="16"/>
  <c r="AB2352" i="16"/>
  <c r="S2348" i="16"/>
  <c r="T2348" i="16"/>
  <c r="S2344" i="16"/>
  <c r="T2344" i="16"/>
  <c r="S2340" i="16"/>
  <c r="T2340" i="16"/>
  <c r="AB2340" i="16"/>
  <c r="S2336" i="16"/>
  <c r="T2336" i="16"/>
  <c r="AB2336" i="16"/>
  <c r="S2332" i="16"/>
  <c r="T2332" i="16"/>
  <c r="AB2332" i="16"/>
  <c r="S2328" i="16"/>
  <c r="T2328" i="16"/>
  <c r="S2324" i="16"/>
  <c r="T2324" i="16"/>
  <c r="AB2324" i="16"/>
  <c r="S2320" i="16"/>
  <c r="T2320" i="16"/>
  <c r="S2316" i="16"/>
  <c r="T2316" i="16"/>
  <c r="AB2316" i="16"/>
  <c r="S2312" i="16"/>
  <c r="T2312" i="16"/>
  <c r="AB2312" i="16"/>
  <c r="S2308" i="16"/>
  <c r="T2308" i="16"/>
  <c r="S2304" i="16"/>
  <c r="T2304" i="16"/>
  <c r="AB2304" i="16"/>
  <c r="S2300" i="16"/>
  <c r="T2300" i="16"/>
  <c r="S2296" i="16"/>
  <c r="T2296" i="16"/>
  <c r="S2292" i="16"/>
  <c r="T2292" i="16"/>
  <c r="AB2292" i="16"/>
  <c r="S2288" i="16"/>
  <c r="T2288" i="16"/>
  <c r="AB2288" i="16"/>
  <c r="S2284" i="16"/>
  <c r="T2284" i="16"/>
  <c r="AB2284" i="16"/>
  <c r="S2280" i="16"/>
  <c r="T2280" i="16"/>
  <c r="AB2280" i="16"/>
  <c r="S2276" i="16"/>
  <c r="T2276" i="16"/>
  <c r="S2272" i="16"/>
  <c r="T2272" i="16"/>
  <c r="AB2272" i="16"/>
  <c r="S2268" i="16"/>
  <c r="T2268" i="16"/>
  <c r="S2264" i="16"/>
  <c r="T2264" i="16"/>
  <c r="S2260" i="16"/>
  <c r="T2260" i="16"/>
  <c r="AB2260" i="16"/>
  <c r="S2256" i="16"/>
  <c r="T2256" i="16"/>
  <c r="S2252" i="16"/>
  <c r="T2252" i="16"/>
  <c r="S2248" i="16"/>
  <c r="T2248" i="16"/>
  <c r="T2244" i="16"/>
  <c r="S2244" i="16"/>
  <c r="AB2244" i="16"/>
  <c r="S2240" i="16"/>
  <c r="T2240" i="16"/>
  <c r="AB2240" i="16"/>
  <c r="S2236" i="16"/>
  <c r="T2236" i="16"/>
  <c r="S2232" i="16"/>
  <c r="T2232" i="16"/>
  <c r="T2228" i="16"/>
  <c r="S2228" i="16"/>
  <c r="AB2228" i="16"/>
  <c r="S2224" i="16"/>
  <c r="T2224" i="16"/>
  <c r="AB2224" i="16"/>
  <c r="T2220" i="16"/>
  <c r="S2220" i="16"/>
  <c r="AB2220" i="16"/>
  <c r="S2216" i="16"/>
  <c r="T2216" i="16"/>
  <c r="S2212" i="16"/>
  <c r="T2212" i="16"/>
  <c r="S2208" i="16"/>
  <c r="T2208" i="16"/>
  <c r="AB2208" i="16"/>
  <c r="T2204" i="16"/>
  <c r="S2204" i="16"/>
  <c r="AB2204" i="16"/>
  <c r="S2200" i="16"/>
  <c r="T2200" i="16"/>
  <c r="S2196" i="16"/>
  <c r="T2196" i="16"/>
  <c r="S2192" i="16"/>
  <c r="T2192" i="16"/>
  <c r="T2188" i="16"/>
  <c r="S2188" i="16"/>
  <c r="S2184" i="16"/>
  <c r="T2184" i="16"/>
  <c r="AB2184" i="16"/>
  <c r="S2180" i="16"/>
  <c r="T2180" i="16"/>
  <c r="AB2180" i="16"/>
  <c r="S2176" i="16"/>
  <c r="T2176" i="16"/>
  <c r="AB2176" i="16"/>
  <c r="T2172" i="16"/>
  <c r="S2172" i="16"/>
  <c r="S2168" i="16"/>
  <c r="T2168" i="16"/>
  <c r="S2164" i="16"/>
  <c r="T2164" i="16"/>
  <c r="S2160" i="16"/>
  <c r="T2160" i="16"/>
  <c r="T2156" i="16"/>
  <c r="S2156" i="16"/>
  <c r="AB2156" i="16"/>
  <c r="S2152" i="16"/>
  <c r="T2152" i="16"/>
  <c r="T2148" i="16"/>
  <c r="S2148" i="16"/>
  <c r="S2144" i="16"/>
  <c r="T2144" i="16"/>
  <c r="AB2144" i="16"/>
  <c r="T2140" i="16"/>
  <c r="S2140" i="16"/>
  <c r="AB2140" i="16"/>
  <c r="S2136" i="16"/>
  <c r="T2136" i="16"/>
  <c r="S2132" i="16"/>
  <c r="T2132" i="16"/>
  <c r="AB2132" i="16"/>
  <c r="S2128" i="16"/>
  <c r="T2128" i="16"/>
  <c r="T2124" i="16"/>
  <c r="S2124" i="16"/>
  <c r="S2120" i="16"/>
  <c r="T2120" i="16"/>
  <c r="AB2120" i="16"/>
  <c r="S2116" i="16"/>
  <c r="T2116" i="16"/>
  <c r="AB2116" i="16"/>
  <c r="S2112" i="16"/>
  <c r="T2112" i="16"/>
  <c r="AB2112" i="16"/>
  <c r="T2108" i="16"/>
  <c r="S2108" i="16"/>
  <c r="AB2108" i="16"/>
  <c r="S2104" i="16"/>
  <c r="T2104" i="16"/>
  <c r="T2100" i="16"/>
  <c r="S2100" i="16"/>
  <c r="T2096" i="16"/>
  <c r="S2096" i="16"/>
  <c r="AB2096" i="16"/>
  <c r="T2092" i="16"/>
  <c r="S2092" i="16"/>
  <c r="T2088" i="16"/>
  <c r="S2088" i="16"/>
  <c r="T2084" i="16"/>
  <c r="S2084" i="16"/>
  <c r="AB2084" i="16"/>
  <c r="T2080" i="16"/>
  <c r="S2080" i="16"/>
  <c r="AB2080" i="16"/>
  <c r="T2076" i="16"/>
  <c r="S2076" i="16"/>
  <c r="AB2076" i="16"/>
  <c r="T2072" i="16"/>
  <c r="S2072" i="16"/>
  <c r="T2068" i="16"/>
  <c r="S2068" i="16"/>
  <c r="T2064" i="16"/>
  <c r="S2064" i="16"/>
  <c r="T2060" i="16"/>
  <c r="S2060" i="16"/>
  <c r="T2056" i="16"/>
  <c r="S2056" i="16"/>
  <c r="AB2056" i="16"/>
  <c r="T2052" i="16"/>
  <c r="S2052" i="16"/>
  <c r="T2048" i="16"/>
  <c r="S2048" i="16"/>
  <c r="T2044" i="16"/>
  <c r="S2044" i="16"/>
  <c r="AB2044" i="16"/>
  <c r="T2040" i="16"/>
  <c r="S2040" i="16"/>
  <c r="T2036" i="16"/>
  <c r="S2036" i="16"/>
  <c r="AB2036" i="16"/>
  <c r="T2032" i="16"/>
  <c r="S2032" i="16"/>
  <c r="AB2032" i="16"/>
  <c r="T2028" i="16"/>
  <c r="S2028" i="16"/>
  <c r="T2024" i="16"/>
  <c r="S2024" i="16"/>
  <c r="T2020" i="16"/>
  <c r="S2020" i="16"/>
  <c r="T2016" i="16"/>
  <c r="S2016" i="16"/>
  <c r="AB2016" i="16"/>
  <c r="T2012" i="16"/>
  <c r="S2012" i="16"/>
  <c r="AB2012" i="16"/>
  <c r="T2008" i="16"/>
  <c r="S2008" i="16"/>
  <c r="AB2008" i="16"/>
  <c r="T2004" i="16"/>
  <c r="S2004" i="16"/>
  <c r="AB2004" i="16"/>
  <c r="T2000" i="16"/>
  <c r="S2000" i="16"/>
  <c r="T1996" i="16"/>
  <c r="S1996" i="16"/>
  <c r="AB1996" i="16"/>
  <c r="T1992" i="16"/>
  <c r="S1992" i="16"/>
  <c r="AB1992" i="16"/>
  <c r="T1988" i="16"/>
  <c r="S1988" i="16"/>
  <c r="T1984" i="16"/>
  <c r="S1984" i="16"/>
  <c r="AB1984" i="16"/>
  <c r="T1980" i="16"/>
  <c r="S1980" i="16"/>
  <c r="AB1980" i="16"/>
  <c r="T1976" i="16"/>
  <c r="S1976" i="16"/>
  <c r="T1972" i="16"/>
  <c r="S1972" i="16"/>
  <c r="AB1972" i="16"/>
  <c r="T1968" i="16"/>
  <c r="S1968" i="16"/>
  <c r="AB1968" i="16"/>
  <c r="T1964" i="16"/>
  <c r="S1964" i="16"/>
  <c r="AB1964" i="16"/>
  <c r="T1960" i="16"/>
  <c r="S1960" i="16"/>
  <c r="T1956" i="16"/>
  <c r="S1956" i="16"/>
  <c r="AB1956" i="16"/>
  <c r="T1952" i="16"/>
  <c r="S1952" i="16"/>
  <c r="AB1952" i="16"/>
  <c r="T1948" i="16"/>
  <c r="S1948" i="16"/>
  <c r="AB1948" i="16"/>
  <c r="T1944" i="16"/>
  <c r="S1944" i="16"/>
  <c r="AB1944" i="16"/>
  <c r="T1940" i="16"/>
  <c r="S1940" i="16"/>
  <c r="AB1940" i="16"/>
  <c r="T1936" i="16"/>
  <c r="S1936" i="16"/>
  <c r="T1932" i="16"/>
  <c r="S1932" i="16"/>
  <c r="AB1932" i="16"/>
  <c r="T1928" i="16"/>
  <c r="S1928" i="16"/>
  <c r="AB1928" i="16"/>
  <c r="T1924" i="16"/>
  <c r="S1924" i="16"/>
  <c r="AB1924" i="16"/>
  <c r="T1920" i="16"/>
  <c r="S1920" i="16"/>
  <c r="AB1920" i="16"/>
  <c r="T1916" i="16"/>
  <c r="S1916" i="16"/>
  <c r="AB1916" i="16"/>
  <c r="T1912" i="16"/>
  <c r="S1912" i="16"/>
  <c r="T1908" i="16"/>
  <c r="S1908" i="16"/>
  <c r="AB1908" i="16"/>
  <c r="T1904" i="16"/>
  <c r="S1904" i="16"/>
  <c r="AB1904" i="16"/>
  <c r="T1900" i="16"/>
  <c r="S1900" i="16"/>
  <c r="AB1900" i="16"/>
  <c r="T1896" i="16"/>
  <c r="S1896" i="16"/>
  <c r="T1892" i="16"/>
  <c r="S1892" i="16"/>
  <c r="AB1892" i="16"/>
  <c r="T1888" i="16"/>
  <c r="S1888" i="16"/>
  <c r="AB1888" i="16"/>
  <c r="T1884" i="16"/>
  <c r="S1884" i="16"/>
  <c r="AB1884" i="16"/>
  <c r="T1880" i="16"/>
  <c r="S1880" i="16"/>
  <c r="AB1880" i="16"/>
  <c r="T1876" i="16"/>
  <c r="S1876" i="16"/>
  <c r="AB1876" i="16"/>
  <c r="T1872" i="16"/>
  <c r="S1872" i="16"/>
  <c r="T1868" i="16"/>
  <c r="S1868" i="16"/>
  <c r="AB1868" i="16"/>
  <c r="T1864" i="16"/>
  <c r="S1864" i="16"/>
  <c r="AB1864" i="16"/>
  <c r="T1860" i="16"/>
  <c r="S1860" i="16"/>
  <c r="AB1860" i="16"/>
  <c r="T1856" i="16"/>
  <c r="S1856" i="16"/>
  <c r="AB1856" i="16"/>
  <c r="T1852" i="16"/>
  <c r="S1852" i="16"/>
  <c r="AB1852" i="16"/>
  <c r="T1848" i="16"/>
  <c r="S1848" i="16"/>
  <c r="AB1848" i="16"/>
  <c r="T1844" i="16"/>
  <c r="S1844" i="16"/>
  <c r="AB1844" i="16"/>
  <c r="T1840" i="16"/>
  <c r="S1840" i="16"/>
  <c r="AB1840" i="16"/>
  <c r="T1836" i="16"/>
  <c r="S1836" i="16"/>
  <c r="T1832" i="16"/>
  <c r="S1832" i="16"/>
  <c r="T1828" i="16"/>
  <c r="S1828" i="16"/>
  <c r="AB1828" i="16"/>
  <c r="T1824" i="16"/>
  <c r="S1824" i="16"/>
  <c r="AB1824" i="16"/>
  <c r="T1820" i="16"/>
  <c r="S1820" i="16"/>
  <c r="AB1820" i="16"/>
  <c r="T1816" i="16"/>
  <c r="S1816" i="16"/>
  <c r="AB1816" i="16"/>
  <c r="T1812" i="16"/>
  <c r="S1812" i="16"/>
  <c r="T1808" i="16"/>
  <c r="S1808" i="16"/>
  <c r="AB1808" i="16"/>
  <c r="T1804" i="16"/>
  <c r="S1804" i="16"/>
  <c r="AB1804" i="16"/>
  <c r="T1800" i="16"/>
  <c r="S1800" i="16"/>
  <c r="T1796" i="16"/>
  <c r="S1796" i="16"/>
  <c r="T1792" i="16"/>
  <c r="S1792" i="16"/>
  <c r="T1788" i="16"/>
  <c r="S1788" i="16"/>
  <c r="AB1788" i="16"/>
  <c r="T1784" i="16"/>
  <c r="S1784" i="16"/>
  <c r="T1780" i="16"/>
  <c r="S1780" i="16"/>
  <c r="AB1780" i="16"/>
  <c r="T1776" i="16"/>
  <c r="S1776" i="16"/>
  <c r="AB1776" i="16"/>
  <c r="T1772" i="16"/>
  <c r="S1772" i="16"/>
  <c r="T1768" i="16"/>
  <c r="S1768" i="16"/>
  <c r="T1764" i="16"/>
  <c r="S1764" i="16"/>
  <c r="AB1764" i="16"/>
  <c r="T1760" i="16"/>
  <c r="S1760" i="16"/>
  <c r="AB1760" i="16"/>
  <c r="T1756" i="16"/>
  <c r="S1756" i="16"/>
  <c r="AB1756" i="16"/>
  <c r="T1752" i="16"/>
  <c r="S1752" i="16"/>
  <c r="AB1752" i="16"/>
  <c r="S1748" i="16"/>
  <c r="T1748" i="16"/>
  <c r="S1744" i="16"/>
  <c r="T1744" i="16"/>
  <c r="AB1744" i="16"/>
  <c r="S1740" i="16"/>
  <c r="T1740" i="16"/>
  <c r="AB1740" i="16"/>
  <c r="S1736" i="16"/>
  <c r="T1736" i="16"/>
  <c r="AB1736" i="16"/>
  <c r="S1732" i="16"/>
  <c r="T1732" i="16"/>
  <c r="S1728" i="16"/>
  <c r="T1728" i="16"/>
  <c r="S1724" i="16"/>
  <c r="T1724" i="16"/>
  <c r="AB1724" i="16"/>
  <c r="S1720" i="16"/>
  <c r="T1720" i="16"/>
  <c r="AB1720" i="16"/>
  <c r="S1716" i="16"/>
  <c r="T1716" i="16"/>
  <c r="AB1716" i="16"/>
  <c r="S1712" i="16"/>
  <c r="T1712" i="16"/>
  <c r="AB1712" i="16"/>
  <c r="S1708" i="16"/>
  <c r="T1708" i="16"/>
  <c r="S1704" i="16"/>
  <c r="T1704" i="16"/>
  <c r="S1700" i="16"/>
  <c r="T1700" i="16"/>
  <c r="AB1700" i="16"/>
  <c r="S1696" i="16"/>
  <c r="T1696" i="16"/>
  <c r="AB1696" i="16"/>
  <c r="S1692" i="16"/>
  <c r="T1692" i="16"/>
  <c r="AB1692" i="16"/>
  <c r="S1688" i="16"/>
  <c r="T1688" i="16"/>
  <c r="AB1688" i="16"/>
  <c r="S1684" i="16"/>
  <c r="T1684" i="16"/>
  <c r="S1680" i="16"/>
  <c r="T1680" i="16"/>
  <c r="AB1680" i="16"/>
  <c r="S1676" i="16"/>
  <c r="T1676" i="16"/>
  <c r="S1672" i="16"/>
  <c r="T1672" i="16"/>
  <c r="S1668" i="16"/>
  <c r="T1668" i="16"/>
  <c r="S1664" i="16"/>
  <c r="T1664" i="16"/>
  <c r="AB1664" i="16"/>
  <c r="S1660" i="16"/>
  <c r="T1660" i="16"/>
  <c r="AB1660" i="16"/>
  <c r="S1656" i="16"/>
  <c r="T1656" i="16"/>
  <c r="S1652" i="16"/>
  <c r="T1652" i="16"/>
  <c r="S1648" i="16"/>
  <c r="T1648" i="16"/>
  <c r="AB1648" i="16"/>
  <c r="S1644" i="16"/>
  <c r="T1644" i="16"/>
  <c r="AB1644" i="16"/>
  <c r="S1640" i="16"/>
  <c r="T1640" i="16"/>
  <c r="S1636" i="16"/>
  <c r="T1636" i="16"/>
  <c r="S1632" i="16"/>
  <c r="T1632" i="16"/>
  <c r="S1628" i="16"/>
  <c r="T1628" i="16"/>
  <c r="AB1628" i="16"/>
  <c r="S1624" i="16"/>
  <c r="T1624" i="16"/>
  <c r="AB1624" i="16"/>
  <c r="S1620" i="16"/>
  <c r="T1620" i="16"/>
  <c r="S1616" i="16"/>
  <c r="T1616" i="16"/>
  <c r="AB1616" i="16"/>
  <c r="S1612" i="16"/>
  <c r="T1612" i="16"/>
  <c r="S1608" i="16"/>
  <c r="T1608" i="16"/>
  <c r="S1604" i="16"/>
  <c r="T1604" i="16"/>
  <c r="AB1604" i="16"/>
  <c r="S1600" i="16"/>
  <c r="T1600" i="16"/>
  <c r="S1596" i="16"/>
  <c r="T1596" i="16"/>
  <c r="AB1596" i="16"/>
  <c r="S1592" i="16"/>
  <c r="T1592" i="16"/>
  <c r="AB1592" i="16"/>
  <c r="S1588" i="16"/>
  <c r="T1588" i="16"/>
  <c r="S1584" i="16"/>
  <c r="T1584" i="16"/>
  <c r="AB1584" i="16"/>
  <c r="S1580" i="16"/>
  <c r="T1580" i="16"/>
  <c r="S1576" i="16"/>
  <c r="T1576" i="16"/>
  <c r="S1572" i="16"/>
  <c r="T1572" i="16"/>
  <c r="S1568" i="16"/>
  <c r="T1568" i="16"/>
  <c r="S1564" i="16"/>
  <c r="T1564" i="16"/>
  <c r="AB1564" i="16"/>
  <c r="S1560" i="16"/>
  <c r="T1560" i="16"/>
  <c r="AB1560" i="16"/>
  <c r="S1556" i="16"/>
  <c r="T1556" i="16"/>
  <c r="AB1556" i="16"/>
  <c r="S1552" i="16"/>
  <c r="T1552" i="16"/>
  <c r="AB1552" i="16"/>
  <c r="S1548" i="16"/>
  <c r="T1548" i="16"/>
  <c r="S1544" i="16"/>
  <c r="T1544" i="16"/>
  <c r="S1540" i="16"/>
  <c r="T1540" i="16"/>
  <c r="S1536" i="16"/>
  <c r="T1536" i="16"/>
  <c r="AB1536" i="16"/>
  <c r="S1532" i="16"/>
  <c r="T1532" i="16"/>
  <c r="AB1532" i="16"/>
  <c r="S1528" i="16"/>
  <c r="T1528" i="16"/>
  <c r="AB1528" i="16"/>
  <c r="S1524" i="16"/>
  <c r="T1524" i="16"/>
  <c r="S1520" i="16"/>
  <c r="T1520" i="16"/>
  <c r="AB1520" i="16"/>
  <c r="S1516" i="16"/>
  <c r="T1516" i="16"/>
  <c r="AB1516" i="16"/>
  <c r="S1512" i="16"/>
  <c r="T1512" i="16"/>
  <c r="S1508" i="16"/>
  <c r="T1508" i="16"/>
  <c r="S1504" i="16"/>
  <c r="T1504" i="16"/>
  <c r="S1500" i="16"/>
  <c r="T1500" i="16"/>
  <c r="AB1500" i="16"/>
  <c r="S1496" i="16"/>
  <c r="T1496" i="16"/>
  <c r="AB1496" i="16"/>
  <c r="S1492" i="16"/>
  <c r="T1492" i="16"/>
  <c r="AB1492" i="16"/>
  <c r="S1488" i="16"/>
  <c r="T1488" i="16"/>
  <c r="AB1488" i="16"/>
  <c r="S1484" i="16"/>
  <c r="T1484" i="16"/>
  <c r="S1480" i="16"/>
  <c r="T1480" i="16"/>
  <c r="S1476" i="16"/>
  <c r="T1476" i="16"/>
  <c r="AB1476" i="16"/>
  <c r="S1472" i="16"/>
  <c r="T1472" i="16"/>
  <c r="AB1472" i="16"/>
  <c r="S1468" i="16"/>
  <c r="T1468" i="16"/>
  <c r="AB1468" i="16"/>
  <c r="S1464" i="16"/>
  <c r="T1464" i="16"/>
  <c r="AB1464" i="16"/>
  <c r="S1460" i="16"/>
  <c r="T1460" i="16"/>
  <c r="S1456" i="16"/>
  <c r="T1456" i="16"/>
  <c r="AB1456" i="16"/>
  <c r="S1452" i="16"/>
  <c r="T1452" i="16"/>
  <c r="S1448" i="16"/>
  <c r="T1448" i="16"/>
  <c r="S1444" i="16"/>
  <c r="T1444" i="16"/>
  <c r="S1440" i="16"/>
  <c r="T1440" i="16"/>
  <c r="S1436" i="16"/>
  <c r="T1436" i="16"/>
  <c r="AB1436" i="16"/>
  <c r="S1432" i="16"/>
  <c r="T1432" i="16"/>
  <c r="AB1432" i="16"/>
  <c r="S1428" i="16"/>
  <c r="T1428" i="16"/>
  <c r="S1424" i="16"/>
  <c r="T1424" i="16"/>
  <c r="AB1424" i="16"/>
  <c r="S1420" i="16"/>
  <c r="T1420" i="16"/>
  <c r="S1416" i="16"/>
  <c r="T1416" i="16"/>
  <c r="S1412" i="16"/>
  <c r="T1412" i="16"/>
  <c r="S1408" i="16"/>
  <c r="T1408" i="16"/>
  <c r="AB1408" i="16"/>
  <c r="S1404" i="16"/>
  <c r="T1404" i="16"/>
  <c r="AB1404" i="16"/>
  <c r="S1400" i="16"/>
  <c r="T1400" i="16"/>
  <c r="S1396" i="16"/>
  <c r="T1396" i="16"/>
  <c r="AB1396" i="16"/>
  <c r="S1392" i="16"/>
  <c r="T1392" i="16"/>
  <c r="AB1392" i="16"/>
  <c r="S1388" i="16"/>
  <c r="T1388" i="16"/>
  <c r="AB1388" i="16"/>
  <c r="S1384" i="16"/>
  <c r="T1384" i="16"/>
  <c r="AB1384" i="16"/>
  <c r="S1380" i="16"/>
  <c r="T1380" i="16"/>
  <c r="S1376" i="16"/>
  <c r="T1376" i="16"/>
  <c r="S1372" i="16"/>
  <c r="T1372" i="16"/>
  <c r="AB1372" i="16"/>
  <c r="S1368" i="16"/>
  <c r="T1368" i="16"/>
  <c r="AB1368" i="16"/>
  <c r="S1364" i="16"/>
  <c r="T1364" i="16"/>
  <c r="S1360" i="16"/>
  <c r="T1360" i="16"/>
  <c r="S1356" i="16"/>
  <c r="T1356" i="16"/>
  <c r="S1352" i="16"/>
  <c r="T1352" i="16"/>
  <c r="AB1352" i="16"/>
  <c r="S1348" i="16"/>
  <c r="T1348" i="16"/>
  <c r="S1344" i="16"/>
  <c r="T1344" i="16"/>
  <c r="AB1344" i="16"/>
  <c r="S1340" i="16"/>
  <c r="T1340" i="16"/>
  <c r="AB1340" i="16"/>
  <c r="S1336" i="16"/>
  <c r="T1336" i="16"/>
  <c r="AB1336" i="16"/>
  <c r="S1332" i="16"/>
  <c r="T1332" i="16"/>
  <c r="AB1332" i="16"/>
  <c r="S1328" i="16"/>
  <c r="T1328" i="16"/>
  <c r="AB1328" i="16"/>
  <c r="S1324" i="16"/>
  <c r="T1324" i="16"/>
  <c r="AB1324" i="16"/>
  <c r="S1320" i="16"/>
  <c r="T1320" i="16"/>
  <c r="AB1320" i="16"/>
  <c r="S1316" i="16"/>
  <c r="T1316" i="16"/>
  <c r="AB1316" i="16"/>
  <c r="S1312" i="16"/>
  <c r="T1312" i="16"/>
  <c r="S1308" i="16"/>
  <c r="T1308" i="16"/>
  <c r="S1304" i="16"/>
  <c r="T1304" i="16"/>
  <c r="AB1304" i="16"/>
  <c r="S1300" i="16"/>
  <c r="T1300" i="16"/>
  <c r="AB1300" i="16"/>
  <c r="S1296" i="16"/>
  <c r="T1296" i="16"/>
  <c r="AB1296" i="16"/>
  <c r="S1292" i="16"/>
  <c r="T1292" i="16"/>
  <c r="AB1292" i="16"/>
  <c r="S1288" i="16"/>
  <c r="T1288" i="16"/>
  <c r="AB1288" i="16"/>
  <c r="S1284" i="16"/>
  <c r="T1284" i="16"/>
  <c r="S1280" i="16"/>
  <c r="T1280" i="16"/>
  <c r="S1276" i="16"/>
  <c r="T1276" i="16"/>
  <c r="AB1276" i="16"/>
  <c r="S1272" i="16"/>
  <c r="T1272" i="16"/>
  <c r="AB1272" i="16"/>
  <c r="S1268" i="16"/>
  <c r="T1268" i="16"/>
  <c r="AB1268" i="16"/>
  <c r="S1264" i="16"/>
  <c r="T1264" i="16"/>
  <c r="S1260" i="16"/>
  <c r="T1260" i="16"/>
  <c r="AB1260" i="16"/>
  <c r="S1256" i="16"/>
  <c r="T1256" i="16"/>
  <c r="AB1256" i="16"/>
  <c r="S1252" i="16"/>
  <c r="T1252" i="16"/>
  <c r="S1248" i="16"/>
  <c r="T1248" i="16"/>
  <c r="AB1248" i="16"/>
  <c r="S1244" i="16"/>
  <c r="T1244" i="16"/>
  <c r="AB1244" i="16"/>
  <c r="S1240" i="16"/>
  <c r="T1240" i="16"/>
  <c r="AB1240" i="16"/>
  <c r="S1236" i="16"/>
  <c r="T1236" i="16"/>
  <c r="AB1236" i="16"/>
  <c r="S1232" i="16"/>
  <c r="T1232" i="16"/>
  <c r="AB1232" i="16"/>
  <c r="S1228" i="16"/>
  <c r="T1228" i="16"/>
  <c r="AB1228" i="16"/>
  <c r="S1224" i="16"/>
  <c r="T1224" i="16"/>
  <c r="S1220" i="16"/>
  <c r="T1220" i="16"/>
  <c r="S1216" i="16"/>
  <c r="T1216" i="16"/>
  <c r="AB1216" i="16"/>
  <c r="S1212" i="16"/>
  <c r="T1212" i="16"/>
  <c r="AB1212" i="16"/>
  <c r="S1208" i="16"/>
  <c r="T1208" i="16"/>
  <c r="AB1208" i="16"/>
  <c r="S1204" i="16"/>
  <c r="T1204" i="16"/>
  <c r="AB1204" i="16"/>
  <c r="S1200" i="16"/>
  <c r="T1200" i="16"/>
  <c r="AB1200" i="16"/>
  <c r="S1196" i="16"/>
  <c r="T1196" i="16"/>
  <c r="AB1196" i="16"/>
  <c r="S1192" i="16"/>
  <c r="T1192" i="16"/>
  <c r="S1188" i="16"/>
  <c r="T1188" i="16"/>
  <c r="AB1188" i="16"/>
  <c r="S1184" i="16"/>
  <c r="T1184" i="16"/>
  <c r="AB1184" i="16"/>
  <c r="S1180" i="16"/>
  <c r="T1180" i="16"/>
  <c r="AB1180" i="16"/>
  <c r="S1176" i="16"/>
  <c r="T1176" i="16"/>
  <c r="AB1176" i="16"/>
  <c r="S1172" i="16"/>
  <c r="T1172" i="16"/>
  <c r="AB1172" i="16"/>
  <c r="S1168" i="16"/>
  <c r="T1168" i="16"/>
  <c r="AB1168" i="16"/>
  <c r="S1164" i="16"/>
  <c r="T1164" i="16"/>
  <c r="S1160" i="16"/>
  <c r="T1160" i="16"/>
  <c r="AB1160" i="16"/>
  <c r="S1156" i="16"/>
  <c r="T1156" i="16"/>
  <c r="S1152" i="16"/>
  <c r="T1152" i="16"/>
  <c r="AB1152" i="16"/>
  <c r="S1148" i="16"/>
  <c r="T1148" i="16"/>
  <c r="AB1148" i="16"/>
  <c r="S1144" i="16"/>
  <c r="T1144" i="16"/>
  <c r="AB1144" i="16"/>
  <c r="S1140" i="16"/>
  <c r="T1140" i="16"/>
  <c r="AB1140" i="16"/>
  <c r="S1136" i="16"/>
  <c r="T1136" i="16"/>
  <c r="AB1136" i="16"/>
  <c r="S1132" i="16"/>
  <c r="T1132" i="16"/>
  <c r="AB1132" i="16"/>
  <c r="S1128" i="16"/>
  <c r="T1128" i="16"/>
  <c r="AB1128" i="16"/>
  <c r="S1124" i="16"/>
  <c r="T1124" i="16"/>
  <c r="AB1124" i="16"/>
  <c r="S1120" i="16"/>
  <c r="T1120" i="16"/>
  <c r="AB1120" i="16"/>
  <c r="S1116" i="16"/>
  <c r="T1116" i="16"/>
  <c r="AB1116" i="16"/>
  <c r="S1112" i="16"/>
  <c r="T1112" i="16"/>
  <c r="AB1112" i="16"/>
  <c r="S1108" i="16"/>
  <c r="T1108" i="16"/>
  <c r="S1104" i="16"/>
  <c r="T1104" i="16"/>
  <c r="AB1104" i="16"/>
  <c r="S1100" i="16"/>
  <c r="T1100" i="16"/>
  <c r="AB1100" i="16"/>
  <c r="S1096" i="16"/>
  <c r="T1096" i="16"/>
  <c r="S1092" i="16"/>
  <c r="T1092" i="16"/>
  <c r="S1088" i="16"/>
  <c r="T1088" i="16"/>
  <c r="AB1088" i="16"/>
  <c r="S1084" i="16"/>
  <c r="T1084" i="16"/>
  <c r="AB1084" i="16"/>
  <c r="S1080" i="16"/>
  <c r="T1080" i="16"/>
  <c r="S1076" i="16"/>
  <c r="T1076" i="16"/>
  <c r="S1072" i="16"/>
  <c r="T1072" i="16"/>
  <c r="AB1072" i="16"/>
  <c r="S1068" i="16"/>
  <c r="T1068" i="16"/>
  <c r="AB1068" i="16"/>
  <c r="S1064" i="16"/>
  <c r="T1064" i="16"/>
  <c r="S1060" i="16"/>
  <c r="T1060" i="16"/>
  <c r="AB1060" i="16"/>
  <c r="S1056" i="16"/>
  <c r="T1056" i="16"/>
  <c r="AB1056" i="16"/>
  <c r="S1052" i="16"/>
  <c r="T1052" i="16"/>
  <c r="S1048" i="16"/>
  <c r="T1048" i="16"/>
  <c r="AB1048" i="16"/>
  <c r="S1044" i="16"/>
  <c r="T1044" i="16"/>
  <c r="AB1044" i="16"/>
  <c r="S1040" i="16"/>
  <c r="T1040" i="16"/>
  <c r="S1036" i="16"/>
  <c r="T1036" i="16"/>
  <c r="S1032" i="16"/>
  <c r="T1032" i="16"/>
  <c r="AB1032" i="16"/>
  <c r="S1028" i="16"/>
  <c r="T1028" i="16"/>
  <c r="S1024" i="16"/>
  <c r="T1024" i="16"/>
  <c r="AB1024" i="16"/>
  <c r="S1020" i="16"/>
  <c r="T1020" i="16"/>
  <c r="AB1020" i="16"/>
  <c r="S1016" i="16"/>
  <c r="T1016" i="16"/>
  <c r="AB1016" i="16"/>
  <c r="S1012" i="16"/>
  <c r="T1012" i="16"/>
  <c r="AB1012" i="16"/>
  <c r="S1008" i="16"/>
  <c r="T1008" i="16"/>
  <c r="AB1008" i="16"/>
  <c r="S1004" i="16"/>
  <c r="T1004" i="16"/>
  <c r="AB1004" i="16"/>
  <c r="S1000" i="16"/>
  <c r="T1000" i="16"/>
  <c r="AB1000" i="16"/>
  <c r="S996" i="16"/>
  <c r="T996" i="16"/>
  <c r="AB996" i="16"/>
  <c r="S992" i="16"/>
  <c r="T992" i="16"/>
  <c r="AB992" i="16"/>
  <c r="S988" i="16"/>
  <c r="T988" i="16"/>
  <c r="AB988" i="16"/>
  <c r="S984" i="16"/>
  <c r="T984" i="16"/>
  <c r="AB984" i="16"/>
  <c r="S980" i="16"/>
  <c r="T980" i="16"/>
  <c r="AB980" i="16"/>
  <c r="S976" i="16"/>
  <c r="T976" i="16"/>
  <c r="AB976" i="16"/>
  <c r="S972" i="16"/>
  <c r="T972" i="16"/>
  <c r="AB972" i="16"/>
  <c r="S968" i="16"/>
  <c r="T968" i="16"/>
  <c r="AB968" i="16"/>
  <c r="S964" i="16"/>
  <c r="T964" i="16"/>
  <c r="AB964" i="16"/>
  <c r="S960" i="16"/>
  <c r="T960" i="16"/>
  <c r="AB960" i="16"/>
  <c r="S956" i="16"/>
  <c r="T956" i="16"/>
  <c r="AB956" i="16"/>
  <c r="S952" i="16"/>
  <c r="T952" i="16"/>
  <c r="AB952" i="16"/>
  <c r="S948" i="16"/>
  <c r="T948" i="16"/>
  <c r="AB948" i="16"/>
  <c r="S944" i="16"/>
  <c r="T944" i="16"/>
  <c r="AB944" i="16"/>
  <c r="S940" i="16"/>
  <c r="T940" i="16"/>
  <c r="AB940" i="16"/>
  <c r="S936" i="16"/>
  <c r="T936" i="16"/>
  <c r="AB936" i="16"/>
  <c r="S932" i="16"/>
  <c r="T932" i="16"/>
  <c r="AB932" i="16"/>
  <c r="S928" i="16"/>
  <c r="T928" i="16"/>
  <c r="AB928" i="16"/>
  <c r="S924" i="16"/>
  <c r="T924" i="16"/>
  <c r="AB924" i="16"/>
  <c r="S920" i="16"/>
  <c r="T920" i="16"/>
  <c r="AB920" i="16"/>
  <c r="S916" i="16"/>
  <c r="T916" i="16"/>
  <c r="AB916" i="16"/>
  <c r="S912" i="16"/>
  <c r="T912" i="16"/>
  <c r="AB912" i="16"/>
  <c r="S908" i="16"/>
  <c r="T908" i="16"/>
  <c r="AB908" i="16"/>
  <c r="S904" i="16"/>
  <c r="T904" i="16"/>
  <c r="AB904" i="16"/>
  <c r="S900" i="16"/>
  <c r="T900" i="16"/>
  <c r="AB900" i="16"/>
  <c r="S896" i="16"/>
  <c r="T896" i="16"/>
  <c r="AB896" i="16"/>
  <c r="S892" i="16"/>
  <c r="T892" i="16"/>
  <c r="AB892" i="16"/>
  <c r="S888" i="16"/>
  <c r="T888" i="16"/>
  <c r="AB888" i="16"/>
  <c r="S884" i="16"/>
  <c r="T884" i="16"/>
  <c r="AB884" i="16"/>
  <c r="S880" i="16"/>
  <c r="T880" i="16"/>
  <c r="AB880" i="16"/>
  <c r="S876" i="16"/>
  <c r="T876" i="16"/>
  <c r="AB876" i="16"/>
  <c r="S872" i="16"/>
  <c r="T872" i="16"/>
  <c r="AB872" i="16"/>
  <c r="S868" i="16"/>
  <c r="T868" i="16"/>
  <c r="AB868" i="16"/>
  <c r="S864" i="16"/>
  <c r="T864" i="16"/>
  <c r="AB864" i="16"/>
  <c r="S860" i="16"/>
  <c r="T860" i="16"/>
  <c r="AB860" i="16"/>
  <c r="S856" i="16"/>
  <c r="T856" i="16"/>
  <c r="AB856" i="16"/>
  <c r="S852" i="16"/>
  <c r="T852" i="16"/>
  <c r="AB852" i="16"/>
  <c r="S848" i="16"/>
  <c r="T848" i="16"/>
  <c r="AB848" i="16"/>
  <c r="S844" i="16"/>
  <c r="T844" i="16"/>
  <c r="AB844" i="16"/>
  <c r="S840" i="16"/>
  <c r="T840" i="16"/>
  <c r="AB840" i="16"/>
  <c r="S836" i="16"/>
  <c r="T836" i="16"/>
  <c r="AB836" i="16"/>
  <c r="S832" i="16"/>
  <c r="T832" i="16"/>
  <c r="AB832" i="16"/>
  <c r="S828" i="16"/>
  <c r="T828" i="16"/>
  <c r="AB828" i="16"/>
  <c r="S824" i="16"/>
  <c r="T824" i="16"/>
  <c r="AB824" i="16"/>
  <c r="S820" i="16"/>
  <c r="T820" i="16"/>
  <c r="AB820" i="16"/>
  <c r="S816" i="16"/>
  <c r="T816" i="16"/>
  <c r="AB816" i="16"/>
  <c r="S812" i="16"/>
  <c r="T812" i="16"/>
  <c r="AB812" i="16"/>
  <c r="T808" i="16"/>
  <c r="S808" i="16"/>
  <c r="AB808" i="16"/>
  <c r="S804" i="16"/>
  <c r="T804" i="16"/>
  <c r="AB804" i="16"/>
  <c r="S800" i="16"/>
  <c r="T800" i="16"/>
  <c r="AB800" i="16"/>
  <c r="S796" i="16"/>
  <c r="T796" i="16"/>
  <c r="AB796" i="16"/>
  <c r="T792" i="16"/>
  <c r="S792" i="16"/>
  <c r="AB792" i="16"/>
  <c r="S788" i="16"/>
  <c r="T788" i="16"/>
  <c r="AB788" i="16"/>
  <c r="S784" i="16"/>
  <c r="T784" i="16"/>
  <c r="AB784" i="16"/>
  <c r="S780" i="16"/>
  <c r="T780" i="16"/>
  <c r="AB780" i="16"/>
  <c r="T776" i="16"/>
  <c r="S776" i="16"/>
  <c r="AB776" i="16"/>
  <c r="S772" i="16"/>
  <c r="T772" i="16"/>
  <c r="AB772" i="16"/>
  <c r="S768" i="16"/>
  <c r="T768" i="16"/>
  <c r="AB768" i="16"/>
  <c r="S764" i="16"/>
  <c r="T764" i="16"/>
  <c r="AB764" i="16"/>
  <c r="T760" i="16"/>
  <c r="S760" i="16"/>
  <c r="AB760" i="16"/>
  <c r="S756" i="16"/>
  <c r="T756" i="16"/>
  <c r="AB756" i="16"/>
  <c r="S752" i="16"/>
  <c r="T752" i="16"/>
  <c r="AB752" i="16"/>
  <c r="S748" i="16"/>
  <c r="T748" i="16"/>
  <c r="AB748" i="16"/>
  <c r="T744" i="16"/>
  <c r="S744" i="16"/>
  <c r="AB744" i="16"/>
  <c r="S740" i="16"/>
  <c r="T740" i="16"/>
  <c r="AB740" i="16"/>
  <c r="S736" i="16"/>
  <c r="T736" i="16"/>
  <c r="AB736" i="16"/>
  <c r="S732" i="16"/>
  <c r="T732" i="16"/>
  <c r="AB732" i="16"/>
  <c r="T728" i="16"/>
  <c r="S728" i="16"/>
  <c r="AB728" i="16"/>
  <c r="S724" i="16"/>
  <c r="T724" i="16"/>
  <c r="AB724" i="16"/>
  <c r="S720" i="16"/>
  <c r="T720" i="16"/>
  <c r="AB720" i="16"/>
  <c r="S716" i="16"/>
  <c r="T716" i="16"/>
  <c r="AB716" i="16"/>
  <c r="S712" i="16"/>
  <c r="T712" i="16"/>
  <c r="AB712" i="16"/>
  <c r="S708" i="16"/>
  <c r="T708" i="16"/>
  <c r="AB708" i="16"/>
  <c r="S704" i="16"/>
  <c r="T704" i="16"/>
  <c r="AB704" i="16"/>
  <c r="S700" i="16"/>
  <c r="T700" i="16"/>
  <c r="AB700" i="16"/>
  <c r="T696" i="16"/>
  <c r="S696" i="16"/>
  <c r="AB696" i="16"/>
  <c r="S692" i="16"/>
  <c r="T692" i="16"/>
  <c r="AB692" i="16"/>
  <c r="S688" i="16"/>
  <c r="T688" i="16"/>
  <c r="AB688" i="16"/>
  <c r="S684" i="16"/>
  <c r="T684" i="16"/>
  <c r="AB684" i="16"/>
  <c r="S680" i="16"/>
  <c r="T680" i="16"/>
  <c r="AB680" i="16"/>
  <c r="S676" i="16"/>
  <c r="T676" i="16"/>
  <c r="AB676" i="16"/>
  <c r="S672" i="16"/>
  <c r="T672" i="16"/>
  <c r="AB672" i="16"/>
  <c r="S668" i="16"/>
  <c r="T668" i="16"/>
  <c r="AB668" i="16"/>
  <c r="T664" i="16"/>
  <c r="S664" i="16"/>
  <c r="AB664" i="16"/>
  <c r="S660" i="16"/>
  <c r="T660" i="16"/>
  <c r="AB660" i="16"/>
  <c r="S656" i="16"/>
  <c r="T656" i="16"/>
  <c r="AB656" i="16"/>
  <c r="S652" i="16"/>
  <c r="T652" i="16"/>
  <c r="AB652" i="16"/>
  <c r="S648" i="16"/>
  <c r="T648" i="16"/>
  <c r="AB648" i="16"/>
  <c r="S644" i="16"/>
  <c r="T644" i="16"/>
  <c r="AB644" i="16"/>
  <c r="S640" i="16"/>
  <c r="T640" i="16"/>
  <c r="AB640" i="16"/>
  <c r="S636" i="16"/>
  <c r="T636" i="16"/>
  <c r="AB636" i="16"/>
  <c r="T632" i="16"/>
  <c r="S632" i="16"/>
  <c r="AB632" i="16"/>
  <c r="S628" i="16"/>
  <c r="T628" i="16"/>
  <c r="AB628" i="16"/>
  <c r="S624" i="16"/>
  <c r="T624" i="16"/>
  <c r="AB624" i="16"/>
  <c r="S620" i="16"/>
  <c r="T620" i="16"/>
  <c r="AB620" i="16"/>
  <c r="S616" i="16"/>
  <c r="T616" i="16"/>
  <c r="AB616" i="16"/>
  <c r="S612" i="16"/>
  <c r="T612" i="16"/>
  <c r="AB612" i="16"/>
  <c r="S608" i="16"/>
  <c r="T608" i="16"/>
  <c r="AB608" i="16"/>
  <c r="S604" i="16"/>
  <c r="T604" i="16"/>
  <c r="AB604" i="16"/>
  <c r="T600" i="16"/>
  <c r="S600" i="16"/>
  <c r="AB600" i="16"/>
  <c r="S596" i="16"/>
  <c r="T596" i="16"/>
  <c r="AB596" i="16"/>
  <c r="S592" i="16"/>
  <c r="T592" i="16"/>
  <c r="AB592" i="16"/>
  <c r="S588" i="16"/>
  <c r="T588" i="16"/>
  <c r="AB588" i="16"/>
  <c r="S584" i="16"/>
  <c r="T584" i="16"/>
  <c r="AB584" i="16"/>
  <c r="S580" i="16"/>
  <c r="T580" i="16"/>
  <c r="AB580" i="16"/>
  <c r="S576" i="16"/>
  <c r="T576" i="16"/>
  <c r="AB576" i="16"/>
  <c r="I62" i="10"/>
  <c r="AB2444" i="16"/>
  <c r="AB2416" i="16"/>
  <c r="AB2276" i="16"/>
  <c r="AB2252" i="16"/>
  <c r="AB2068" i="16"/>
  <c r="AB2048" i="16"/>
  <c r="AB1993" i="16"/>
  <c r="AB2448" i="16"/>
  <c r="AB2264" i="16"/>
  <c r="AB1872" i="16"/>
  <c r="V1872" i="16"/>
  <c r="R1872" i="16" s="1"/>
  <c r="AB1684" i="16"/>
  <c r="AB1460" i="16"/>
  <c r="AB1023" i="16"/>
  <c r="V1023" i="16"/>
  <c r="F1023" i="16" s="1"/>
  <c r="AB1015" i="16"/>
  <c r="V1015" i="16"/>
  <c r="J1015" i="16" s="1"/>
  <c r="AB1007" i="16"/>
  <c r="V1007" i="16"/>
  <c r="I1007" i="16" s="1"/>
  <c r="AB999" i="16"/>
  <c r="V999" i="16"/>
  <c r="E999" i="16" s="1"/>
  <c r="X999" i="16" s="1"/>
  <c r="AB991" i="16"/>
  <c r="V991" i="16"/>
  <c r="G991" i="16" s="1"/>
  <c r="AB983" i="16"/>
  <c r="V983" i="16"/>
  <c r="AB975" i="16"/>
  <c r="V975" i="16"/>
  <c r="F975" i="16" s="1"/>
  <c r="AB959" i="16"/>
  <c r="V959" i="16"/>
  <c r="H959" i="16" s="1"/>
  <c r="AB951" i="16"/>
  <c r="V951" i="16"/>
  <c r="H951" i="16" s="1"/>
  <c r="AB943" i="16"/>
  <c r="V943" i="16"/>
  <c r="E943" i="16" s="1"/>
  <c r="X943" i="16" s="1"/>
  <c r="AB935" i="16"/>
  <c r="V935" i="16"/>
  <c r="J935" i="16" s="1"/>
  <c r="AB927" i="16"/>
  <c r="V927" i="16"/>
  <c r="E927" i="16" s="1"/>
  <c r="X927" i="16" s="1"/>
  <c r="AB919" i="16"/>
  <c r="V919" i="16"/>
  <c r="G919" i="16" s="1"/>
  <c r="AB911" i="16"/>
  <c r="V911" i="16"/>
  <c r="R911" i="16" s="1"/>
  <c r="AB895" i="16"/>
  <c r="V895" i="16"/>
  <c r="H895" i="16" s="1"/>
  <c r="AB887" i="16"/>
  <c r="V887" i="16"/>
  <c r="I887" i="16" s="1"/>
  <c r="AB879" i="16"/>
  <c r="V879" i="16"/>
  <c r="F879" i="16" s="1"/>
  <c r="AB871" i="16"/>
  <c r="V871" i="16"/>
  <c r="H871" i="16" s="1"/>
  <c r="AB863" i="16"/>
  <c r="V863" i="16"/>
  <c r="J863" i="16" s="1"/>
  <c r="AB855" i="16"/>
  <c r="V855" i="16"/>
  <c r="AB847" i="16"/>
  <c r="V847" i="16"/>
  <c r="G847" i="16" s="1"/>
  <c r="AB831" i="16"/>
  <c r="V831" i="16"/>
  <c r="AB823" i="16"/>
  <c r="V823" i="16"/>
  <c r="J823" i="16" s="1"/>
  <c r="AB815" i="16"/>
  <c r="V815" i="16"/>
  <c r="AB2447" i="16"/>
  <c r="AB2328" i="16"/>
  <c r="AB1812" i="16"/>
  <c r="V1812" i="16"/>
  <c r="F1812" i="16" s="1"/>
  <c r="AB1524" i="16"/>
  <c r="V1524" i="16"/>
  <c r="AB1363" i="16"/>
  <c r="V1363" i="16"/>
  <c r="H1363" i="16" s="1"/>
  <c r="AB1305" i="16"/>
  <c r="AB1025" i="16"/>
  <c r="V1025" i="16"/>
  <c r="AB1017" i="16"/>
  <c r="V1017" i="16"/>
  <c r="E1017" i="16" s="1"/>
  <c r="X1017" i="16" s="1"/>
  <c r="AB1009" i="16"/>
  <c r="V1009" i="16"/>
  <c r="AB1001" i="16"/>
  <c r="V1001" i="16"/>
  <c r="G1001" i="16" s="1"/>
  <c r="AB993" i="16"/>
  <c r="V993" i="16"/>
  <c r="AB985" i="16"/>
  <c r="V985" i="16"/>
  <c r="J985" i="16" s="1"/>
  <c r="AB977" i="16"/>
  <c r="V977" i="16"/>
  <c r="I977" i="16" s="1"/>
  <c r="AB961" i="16"/>
  <c r="V961" i="16"/>
  <c r="E961" i="16" s="1"/>
  <c r="X961" i="16" s="1"/>
  <c r="AB953" i="16"/>
  <c r="V953" i="16"/>
  <c r="J953" i="16" s="1"/>
  <c r="AB945" i="16"/>
  <c r="V945" i="16"/>
  <c r="AB937" i="16"/>
  <c r="V937" i="16"/>
  <c r="AB929" i="16"/>
  <c r="V929" i="16"/>
  <c r="E929" i="16" s="1"/>
  <c r="X929" i="16" s="1"/>
  <c r="AB921" i="16"/>
  <c r="V921" i="16"/>
  <c r="H921" i="16" s="1"/>
  <c r="AB913" i="16"/>
  <c r="V913" i="16"/>
  <c r="AB905" i="16"/>
  <c r="V905" i="16"/>
  <c r="AB897" i="16"/>
  <c r="V897" i="16"/>
  <c r="R897" i="16" s="1"/>
  <c r="AB889" i="16"/>
  <c r="V889" i="16"/>
  <c r="AB881" i="16"/>
  <c r="V881" i="16"/>
  <c r="AB873" i="16"/>
  <c r="V873" i="16"/>
  <c r="F873" i="16" s="1"/>
  <c r="AB865" i="16"/>
  <c r="V865" i="16"/>
  <c r="J865" i="16" s="1"/>
  <c r="AB857" i="16"/>
  <c r="V857" i="16"/>
  <c r="AB849" i="16"/>
  <c r="V849" i="16"/>
  <c r="AB841" i="16"/>
  <c r="V841" i="16"/>
  <c r="I841" i="16" s="1"/>
  <c r="AB833" i="16"/>
  <c r="V833" i="16"/>
  <c r="AB825" i="16"/>
  <c r="V825" i="16"/>
  <c r="AB817" i="16"/>
  <c r="V817" i="16"/>
  <c r="R817" i="16" s="1"/>
  <c r="AB809" i="16"/>
  <c r="T2503" i="16"/>
  <c r="S2503" i="16"/>
  <c r="T2499" i="16"/>
  <c r="S2499" i="16"/>
  <c r="T2495" i="16"/>
  <c r="S2495" i="16"/>
  <c r="T2491" i="16"/>
  <c r="S2491" i="16"/>
  <c r="T2487" i="16"/>
  <c r="S2487" i="16"/>
  <c r="T2483" i="16"/>
  <c r="S2483" i="16"/>
  <c r="T2479" i="16"/>
  <c r="S2479" i="16"/>
  <c r="T2475" i="16"/>
  <c r="S2475" i="16"/>
  <c r="T2471" i="16"/>
  <c r="S2471" i="16"/>
  <c r="T2467" i="16"/>
  <c r="S2467" i="16"/>
  <c r="T2463" i="16"/>
  <c r="S2463" i="16"/>
  <c r="T2459" i="16"/>
  <c r="S2459" i="16"/>
  <c r="T2455" i="16"/>
  <c r="S2455" i="16"/>
  <c r="T2451" i="16"/>
  <c r="S2451" i="16"/>
  <c r="AB2451" i="16"/>
  <c r="T2447" i="16"/>
  <c r="S2447" i="16"/>
  <c r="T2443" i="16"/>
  <c r="S2443" i="16"/>
  <c r="T2439" i="16"/>
  <c r="S2439" i="16"/>
  <c r="T2435" i="16"/>
  <c r="S2435" i="16"/>
  <c r="T2431" i="16"/>
  <c r="S2431" i="16"/>
  <c r="T2427" i="16"/>
  <c r="S2427" i="16"/>
  <c r="T2423" i="16"/>
  <c r="S2423" i="16"/>
  <c r="T2419" i="16"/>
  <c r="S2419" i="16"/>
  <c r="AB2419" i="16"/>
  <c r="T2415" i="16"/>
  <c r="S2415" i="16"/>
  <c r="T2411" i="16"/>
  <c r="S2411" i="16"/>
  <c r="T2407" i="16"/>
  <c r="S2407" i="16"/>
  <c r="T2403" i="16"/>
  <c r="S2403" i="16"/>
  <c r="T2399" i="16"/>
  <c r="S2399" i="16"/>
  <c r="T2395" i="16"/>
  <c r="S2395" i="16"/>
  <c r="T2391" i="16"/>
  <c r="S2391" i="16"/>
  <c r="T2387" i="16"/>
  <c r="S2387" i="16"/>
  <c r="T2383" i="16"/>
  <c r="S2383" i="16"/>
  <c r="AB2383" i="16"/>
  <c r="T2379" i="16"/>
  <c r="S2379" i="16"/>
  <c r="T2375" i="16"/>
  <c r="S2375" i="16"/>
  <c r="T2371" i="16"/>
  <c r="S2371" i="16"/>
  <c r="T2367" i="16"/>
  <c r="S2367" i="16"/>
  <c r="T2363" i="16"/>
  <c r="S2363" i="16"/>
  <c r="T2359" i="16"/>
  <c r="S2359" i="16"/>
  <c r="T2355" i="16"/>
  <c r="S2355" i="16"/>
  <c r="AB2355" i="16"/>
  <c r="T2351" i="16"/>
  <c r="S2351" i="16"/>
  <c r="T2347" i="16"/>
  <c r="S2347" i="16"/>
  <c r="T2343" i="16"/>
  <c r="S2343" i="16"/>
  <c r="T2339" i="16"/>
  <c r="S2339" i="16"/>
  <c r="T2335" i="16"/>
  <c r="S2335" i="16"/>
  <c r="T2331" i="16"/>
  <c r="S2331" i="16"/>
  <c r="T2327" i="16"/>
  <c r="S2327" i="16"/>
  <c r="T2323" i="16"/>
  <c r="S2323" i="16"/>
  <c r="T2319" i="16"/>
  <c r="S2319" i="16"/>
  <c r="T2315" i="16"/>
  <c r="S2315" i="16"/>
  <c r="T2311" i="16"/>
  <c r="S2311" i="16"/>
  <c r="T2307" i="16"/>
  <c r="S2307" i="16"/>
  <c r="T2303" i="16"/>
  <c r="S2303" i="16"/>
  <c r="T2299" i="16"/>
  <c r="S2299" i="16"/>
  <c r="T2295" i="16"/>
  <c r="S2295" i="16"/>
  <c r="T2291" i="16"/>
  <c r="S2291" i="16"/>
  <c r="T2287" i="16"/>
  <c r="S2287" i="16"/>
  <c r="T2283" i="16"/>
  <c r="S2283" i="16"/>
  <c r="T2279" i="16"/>
  <c r="S2279" i="16"/>
  <c r="T2275" i="16"/>
  <c r="S2275" i="16"/>
  <c r="AB2275" i="16"/>
  <c r="T2271" i="16"/>
  <c r="S2271" i="16"/>
  <c r="T2267" i="16"/>
  <c r="S2267" i="16"/>
  <c r="T2263" i="16"/>
  <c r="S2263" i="16"/>
  <c r="T2259" i="16"/>
  <c r="S2259" i="16"/>
  <c r="T2255" i="16"/>
  <c r="S2255" i="16"/>
  <c r="T2251" i="16"/>
  <c r="S2251" i="16"/>
  <c r="T2247" i="16"/>
  <c r="S2247" i="16"/>
  <c r="S2243" i="16"/>
  <c r="T2243" i="16"/>
  <c r="S2239" i="16"/>
  <c r="T2239" i="16"/>
  <c r="S2235" i="16"/>
  <c r="T2235" i="16"/>
  <c r="S2231" i="16"/>
  <c r="T2231" i="16"/>
  <c r="S2227" i="16"/>
  <c r="T2227" i="16"/>
  <c r="S2223" i="16"/>
  <c r="T2223" i="16"/>
  <c r="S2219" i="16"/>
  <c r="T2219" i="16"/>
  <c r="S2215" i="16"/>
  <c r="T2215" i="16"/>
  <c r="S2211" i="16"/>
  <c r="T2211" i="16"/>
  <c r="S2207" i="16"/>
  <c r="T2207" i="16"/>
  <c r="S2203" i="16"/>
  <c r="T2203" i="16"/>
  <c r="S2199" i="16"/>
  <c r="T2199" i="16"/>
  <c r="S2195" i="16"/>
  <c r="T2195" i="16"/>
  <c r="AB2195" i="16"/>
  <c r="S2191" i="16"/>
  <c r="T2191" i="16"/>
  <c r="S2187" i="16"/>
  <c r="T2187" i="16"/>
  <c r="S2183" i="16"/>
  <c r="T2183" i="16"/>
  <c r="S2179" i="16"/>
  <c r="T2179" i="16"/>
  <c r="S2175" i="16"/>
  <c r="T2175" i="16"/>
  <c r="S2171" i="16"/>
  <c r="T2171" i="16"/>
  <c r="S2167" i="16"/>
  <c r="T2167" i="16"/>
  <c r="S2163" i="16"/>
  <c r="T2163" i="16"/>
  <c r="S2159" i="16"/>
  <c r="T2159" i="16"/>
  <c r="S2155" i="16"/>
  <c r="T2155" i="16"/>
  <c r="S2151" i="16"/>
  <c r="T2151" i="16"/>
  <c r="S2147" i="16"/>
  <c r="T2147" i="16"/>
  <c r="S2143" i="16"/>
  <c r="T2143" i="16"/>
  <c r="S2139" i="16"/>
  <c r="T2139" i="16"/>
  <c r="S2135" i="16"/>
  <c r="T2135" i="16"/>
  <c r="S2131" i="16"/>
  <c r="T2131" i="16"/>
  <c r="S2127" i="16"/>
  <c r="T2127" i="16"/>
  <c r="S2123" i="16"/>
  <c r="T2123" i="16"/>
  <c r="AB2123" i="16"/>
  <c r="S2119" i="16"/>
  <c r="T2119" i="16"/>
  <c r="S2115" i="16"/>
  <c r="T2115" i="16"/>
  <c r="S2111" i="16"/>
  <c r="T2111" i="16"/>
  <c r="S2107" i="16"/>
  <c r="T2107" i="16"/>
  <c r="S2103" i="16"/>
  <c r="T2103" i="16"/>
  <c r="S2099" i="16"/>
  <c r="T2099" i="16"/>
  <c r="S2095" i="16"/>
  <c r="T2095" i="16"/>
  <c r="AB2095" i="16"/>
  <c r="S2091" i="16"/>
  <c r="T2091" i="16"/>
  <c r="S2087" i="16"/>
  <c r="T2087" i="16"/>
  <c r="S2083" i="16"/>
  <c r="T2083" i="16"/>
  <c r="S2079" i="16"/>
  <c r="T2079" i="16"/>
  <c r="S2075" i="16"/>
  <c r="T2075" i="16"/>
  <c r="S2071" i="16"/>
  <c r="T2071" i="16"/>
  <c r="S2067" i="16"/>
  <c r="T2067" i="16"/>
  <c r="S2063" i="16"/>
  <c r="T2063" i="16"/>
  <c r="S2059" i="16"/>
  <c r="T2059" i="16"/>
  <c r="AB2059" i="16"/>
  <c r="S2055" i="16"/>
  <c r="T2055" i="16"/>
  <c r="S2051" i="16"/>
  <c r="T2051" i="16"/>
  <c r="S2047" i="16"/>
  <c r="T2047" i="16"/>
  <c r="S2043" i="16"/>
  <c r="T2043" i="16"/>
  <c r="AB2043" i="16"/>
  <c r="S2039" i="16"/>
  <c r="T2039" i="16"/>
  <c r="S2035" i="16"/>
  <c r="T2035" i="16"/>
  <c r="S2031" i="16"/>
  <c r="T2031" i="16"/>
  <c r="S2027" i="16"/>
  <c r="T2027" i="16"/>
  <c r="AB2027" i="16"/>
  <c r="S2023" i="16"/>
  <c r="T2023" i="16"/>
  <c r="S2019" i="16"/>
  <c r="T2019" i="16"/>
  <c r="AB2019" i="16"/>
  <c r="S2015" i="16"/>
  <c r="T2015" i="16"/>
  <c r="S2011" i="16"/>
  <c r="T2011" i="16"/>
  <c r="S2007" i="16"/>
  <c r="T2007" i="16"/>
  <c r="AB2007" i="16"/>
  <c r="S2003" i="16"/>
  <c r="T2003" i="16"/>
  <c r="S1999" i="16"/>
  <c r="T1999" i="16"/>
  <c r="S1995" i="16"/>
  <c r="T1995" i="16"/>
  <c r="S1991" i="16"/>
  <c r="T1991" i="16"/>
  <c r="S1987" i="16"/>
  <c r="T1987" i="16"/>
  <c r="S1983" i="16"/>
  <c r="T1983" i="16"/>
  <c r="S1979" i="16"/>
  <c r="T1979" i="16"/>
  <c r="S1975" i="16"/>
  <c r="T1975" i="16"/>
  <c r="S1971" i="16"/>
  <c r="T1971" i="16"/>
  <c r="S1967" i="16"/>
  <c r="T1967" i="16"/>
  <c r="S1963" i="16"/>
  <c r="T1963" i="16"/>
  <c r="S1959" i="16"/>
  <c r="T1959" i="16"/>
  <c r="S1955" i="16"/>
  <c r="T1955" i="16"/>
  <c r="AB1955" i="16"/>
  <c r="S1951" i="16"/>
  <c r="T1951" i="16"/>
  <c r="S1947" i="16"/>
  <c r="T1947" i="16"/>
  <c r="S1943" i="16"/>
  <c r="T1943" i="16"/>
  <c r="AB1943" i="16"/>
  <c r="S1939" i="16"/>
  <c r="T1939" i="16"/>
  <c r="S1935" i="16"/>
  <c r="T1935" i="16"/>
  <c r="S1931" i="16"/>
  <c r="T1931" i="16"/>
  <c r="S1927" i="16"/>
  <c r="T1927" i="16"/>
  <c r="S1923" i="16"/>
  <c r="T1923" i="16"/>
  <c r="S1919" i="16"/>
  <c r="T1919" i="16"/>
  <c r="S1915" i="16"/>
  <c r="T1915" i="16"/>
  <c r="S1911" i="16"/>
  <c r="T1911" i="16"/>
  <c r="AB1911" i="16"/>
  <c r="S1907" i="16"/>
  <c r="T1907" i="16"/>
  <c r="S1903" i="16"/>
  <c r="T1903" i="16"/>
  <c r="S1899" i="16"/>
  <c r="T1899" i="16"/>
  <c r="AB1899" i="16"/>
  <c r="S1895" i="16"/>
  <c r="T1895" i="16"/>
  <c r="S1891" i="16"/>
  <c r="T1891" i="16"/>
  <c r="S1887" i="16"/>
  <c r="T1887" i="16"/>
  <c r="S1883" i="16"/>
  <c r="T1883" i="16"/>
  <c r="S1879" i="16"/>
  <c r="T1879" i="16"/>
  <c r="S1875" i="16"/>
  <c r="T1875" i="16"/>
  <c r="S1871" i="16"/>
  <c r="T1871" i="16"/>
  <c r="S1867" i="16"/>
  <c r="T1867" i="16"/>
  <c r="S1863" i="16"/>
  <c r="T1863" i="16"/>
  <c r="S1859" i="16"/>
  <c r="T1859" i="16"/>
  <c r="AB2483" i="16"/>
  <c r="AB2458" i="16"/>
  <c r="AB2426" i="16"/>
  <c r="AB2403" i="16"/>
  <c r="AB2382" i="16"/>
  <c r="AB2318" i="16"/>
  <c r="AB2230" i="16"/>
  <c r="AB2191" i="16"/>
  <c r="AB2171" i="16"/>
  <c r="AB2147" i="16"/>
  <c r="AB2067" i="16"/>
  <c r="AB1946" i="16"/>
  <c r="AB1931" i="16"/>
  <c r="AB1907" i="16"/>
  <c r="AB1854" i="16"/>
  <c r="AB1758" i="16"/>
  <c r="AB1710" i="16"/>
  <c r="F20" i="10"/>
  <c r="AB2495" i="16"/>
  <c r="AB2463" i="16"/>
  <c r="AB2384" i="16"/>
  <c r="AB2371" i="16"/>
  <c r="AB1748" i="16"/>
  <c r="AB1620" i="16"/>
  <c r="V1620" i="16"/>
  <c r="H1620" i="16" s="1"/>
  <c r="AB1370" i="16"/>
  <c r="V1370" i="16"/>
  <c r="AB1027" i="16"/>
  <c r="V1027" i="16"/>
  <c r="E1027" i="16" s="1"/>
  <c r="X1027" i="16" s="1"/>
  <c r="AB1019" i="16"/>
  <c r="V1019" i="16"/>
  <c r="F1019" i="16" s="1"/>
  <c r="AB1011" i="16"/>
  <c r="V1011" i="16"/>
  <c r="H1011" i="16" s="1"/>
  <c r="AB1003" i="16"/>
  <c r="V1003" i="16"/>
  <c r="AB995" i="16"/>
  <c r="V995" i="16"/>
  <c r="H995" i="16" s="1"/>
  <c r="AB987" i="16"/>
  <c r="V987" i="16"/>
  <c r="AB979" i="16"/>
  <c r="V979" i="16"/>
  <c r="F979" i="16" s="1"/>
  <c r="AB963" i="16"/>
  <c r="V963" i="16"/>
  <c r="AB955" i="16"/>
  <c r="V955" i="16"/>
  <c r="G955" i="16" s="1"/>
  <c r="AB947" i="16"/>
  <c r="V947" i="16"/>
  <c r="I947" i="16" s="1"/>
  <c r="AB939" i="16"/>
  <c r="V939" i="16"/>
  <c r="R939" i="16" s="1"/>
  <c r="AB931" i="16"/>
  <c r="V931" i="16"/>
  <c r="I931" i="16" s="1"/>
  <c r="AB923" i="16"/>
  <c r="V923" i="16"/>
  <c r="H923" i="16" s="1"/>
  <c r="AB915" i="16"/>
  <c r="V915" i="16"/>
  <c r="J915" i="16" s="1"/>
  <c r="AB899" i="16"/>
  <c r="V899" i="16"/>
  <c r="E899" i="16" s="1"/>
  <c r="X899" i="16" s="1"/>
  <c r="AB891" i="16"/>
  <c r="V891" i="16"/>
  <c r="AB883" i="16"/>
  <c r="V883" i="16"/>
  <c r="H883" i="16" s="1"/>
  <c r="AB867" i="16"/>
  <c r="V867" i="16"/>
  <c r="H867" i="16" s="1"/>
  <c r="AB859" i="16"/>
  <c r="V859" i="16"/>
  <c r="R859" i="16" s="1"/>
  <c r="AB827" i="16"/>
  <c r="V827" i="16"/>
  <c r="H827" i="16" s="1"/>
  <c r="AB819" i="16"/>
  <c r="V819" i="16"/>
  <c r="H819" i="16" s="1"/>
  <c r="AB811" i="16"/>
  <c r="V811" i="16"/>
  <c r="F811" i="16" s="1"/>
  <c r="G1767" i="16"/>
  <c r="E1751" i="16"/>
  <c r="X1751" i="16" s="1"/>
  <c r="G1751" i="16"/>
  <c r="J1587" i="16"/>
  <c r="G1611" i="16"/>
  <c r="G1857" i="16"/>
  <c r="G1955" i="16"/>
  <c r="I1819" i="16"/>
  <c r="G2275" i="16"/>
  <c r="E2127" i="16"/>
  <c r="X2127" i="16" s="1"/>
  <c r="E2123" i="16"/>
  <c r="X2123" i="16" s="1"/>
  <c r="I1281" i="16"/>
  <c r="L63" i="10"/>
  <c r="T2502" i="16"/>
  <c r="S2502" i="16"/>
  <c r="T2498" i="16"/>
  <c r="S2498" i="16"/>
  <c r="AB2498" i="16"/>
  <c r="T2494" i="16"/>
  <c r="S2494" i="16"/>
  <c r="T2490" i="16"/>
  <c r="S2490" i="16"/>
  <c r="AB2490" i="16"/>
  <c r="T2486" i="16"/>
  <c r="S2486" i="16"/>
  <c r="T2482" i="16"/>
  <c r="S2482" i="16"/>
  <c r="T2478" i="16"/>
  <c r="S2478" i="16"/>
  <c r="T2474" i="16"/>
  <c r="S2474" i="16"/>
  <c r="T2470" i="16"/>
  <c r="S2470" i="16"/>
  <c r="AB2470" i="16"/>
  <c r="T2466" i="16"/>
  <c r="S2466" i="16"/>
  <c r="T2462" i="16"/>
  <c r="S2462" i="16"/>
  <c r="AB2462" i="16"/>
  <c r="T2458" i="16"/>
  <c r="S2458" i="16"/>
  <c r="T2454" i="16"/>
  <c r="S2454" i="16"/>
  <c r="T2450" i="16"/>
  <c r="S2450" i="16"/>
  <c r="S2446" i="16"/>
  <c r="T2446" i="16"/>
  <c r="S2442" i="16"/>
  <c r="T2442" i="16"/>
  <c r="S2438" i="16"/>
  <c r="T2438" i="16"/>
  <c r="AB2438" i="16"/>
  <c r="S2434" i="16"/>
  <c r="T2434" i="16"/>
  <c r="S2430" i="16"/>
  <c r="T2430" i="16"/>
  <c r="S2426" i="16"/>
  <c r="T2426" i="16"/>
  <c r="S2422" i="16"/>
  <c r="T2422" i="16"/>
  <c r="S2418" i="16"/>
  <c r="T2418" i="16"/>
  <c r="S2414" i="16"/>
  <c r="T2414" i="16"/>
  <c r="S2410" i="16"/>
  <c r="T2410" i="16"/>
  <c r="AB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S2362" i="16"/>
  <c r="T2362" i="16"/>
  <c r="S2358" i="16"/>
  <c r="T2358" i="16"/>
  <c r="S2354" i="16"/>
  <c r="T2354" i="16"/>
  <c r="S2350" i="16"/>
  <c r="T2350" i="16"/>
  <c r="S2346" i="16"/>
  <c r="T2346" i="16"/>
  <c r="AB2346" i="16"/>
  <c r="S2342" i="16"/>
  <c r="T2342" i="16"/>
  <c r="S2338" i="16"/>
  <c r="T2338" i="16"/>
  <c r="S2334" i="16"/>
  <c r="T2334" i="16"/>
  <c r="S2330" i="16"/>
  <c r="T2330" i="16"/>
  <c r="S2326" i="16"/>
  <c r="T2326" i="16"/>
  <c r="S2322" i="16"/>
  <c r="T2322" i="16"/>
  <c r="S2318" i="16"/>
  <c r="T2318" i="16"/>
  <c r="S2314" i="16"/>
  <c r="T2314" i="16"/>
  <c r="S2310" i="16"/>
  <c r="T2310" i="16"/>
  <c r="S2306" i="16"/>
  <c r="T2306" i="16"/>
  <c r="AB2306" i="16"/>
  <c r="S2302" i="16"/>
  <c r="T2302" i="16"/>
  <c r="S2298" i="16"/>
  <c r="T2298" i="16"/>
  <c r="AB2298" i="16"/>
  <c r="S2294" i="16"/>
  <c r="T2294" i="16"/>
  <c r="S2290" i="16"/>
  <c r="T2290" i="16"/>
  <c r="S2286" i="16"/>
  <c r="T2286" i="16"/>
  <c r="S2282" i="16"/>
  <c r="T2282" i="16"/>
  <c r="AB2282" i="16"/>
  <c r="S2278" i="16"/>
  <c r="T2278" i="16"/>
  <c r="S2274" i="16"/>
  <c r="T2274" i="16"/>
  <c r="S2270" i="16"/>
  <c r="T2270" i="16"/>
  <c r="S2266" i="16"/>
  <c r="T2266" i="16"/>
  <c r="AB2266" i="16"/>
  <c r="S2262" i="16"/>
  <c r="T2262" i="16"/>
  <c r="S2258" i="16"/>
  <c r="T2258" i="16"/>
  <c r="S2254" i="16"/>
  <c r="T2254" i="16"/>
  <c r="AB2254" i="16"/>
  <c r="S2250" i="16"/>
  <c r="T2250" i="16"/>
  <c r="S2246" i="16"/>
  <c r="T2246" i="16"/>
  <c r="T2242" i="16"/>
  <c r="S2242" i="16"/>
  <c r="AB2242" i="16"/>
  <c r="S2238" i="16"/>
  <c r="T2238" i="16"/>
  <c r="T2234" i="16"/>
  <c r="S2234" i="16"/>
  <c r="AB2234" i="16"/>
  <c r="S2230" i="16"/>
  <c r="T2230" i="16"/>
  <c r="T2226" i="16"/>
  <c r="S2226" i="16"/>
  <c r="S2222" i="16"/>
  <c r="T2222" i="16"/>
  <c r="T2218" i="16"/>
  <c r="S2218" i="16"/>
  <c r="S2214" i="16"/>
  <c r="T2214" i="16"/>
  <c r="AB2214" i="16"/>
  <c r="T2210" i="16"/>
  <c r="S2210" i="16"/>
  <c r="S2206" i="16"/>
  <c r="T2206" i="16"/>
  <c r="AB2206" i="16"/>
  <c r="T2202" i="16"/>
  <c r="S2202" i="16"/>
  <c r="S2198" i="16"/>
  <c r="T2198" i="16"/>
  <c r="T2194" i="16"/>
  <c r="S2194" i="16"/>
  <c r="S2190" i="16"/>
  <c r="T2190" i="16"/>
  <c r="T2186" i="16"/>
  <c r="S2186" i="16"/>
  <c r="S2182" i="16"/>
  <c r="T2182" i="16"/>
  <c r="T2178" i="16"/>
  <c r="S2178" i="16"/>
  <c r="S2174" i="16"/>
  <c r="T2174" i="16"/>
  <c r="T2170" i="16"/>
  <c r="S2170" i="16"/>
  <c r="AB2170" i="16"/>
  <c r="S2166" i="16"/>
  <c r="T2166" i="16"/>
  <c r="T2162" i="16"/>
  <c r="S2162" i="16"/>
  <c r="S2158" i="16"/>
  <c r="T2158" i="16"/>
  <c r="AB2158" i="16"/>
  <c r="T2154" i="16"/>
  <c r="S2154" i="16"/>
  <c r="S2150" i="16"/>
  <c r="T2150" i="16"/>
  <c r="AB2150" i="16"/>
  <c r="T2146" i="16"/>
  <c r="S2146" i="16"/>
  <c r="S2142" i="16"/>
  <c r="T2142" i="16"/>
  <c r="T2138" i="16"/>
  <c r="S2138" i="16"/>
  <c r="S2134" i="16"/>
  <c r="T2134" i="16"/>
  <c r="T2130" i="16"/>
  <c r="S2130" i="16"/>
  <c r="AB2130" i="16"/>
  <c r="S2126" i="16"/>
  <c r="T2126" i="16"/>
  <c r="T2122" i="16"/>
  <c r="S2122" i="16"/>
  <c r="S2118" i="16"/>
  <c r="T2118" i="16"/>
  <c r="T2114" i="16"/>
  <c r="S2114" i="16"/>
  <c r="S2110" i="16"/>
  <c r="T2110" i="16"/>
  <c r="T2106" i="16"/>
  <c r="S2106" i="16"/>
  <c r="AB2106" i="16"/>
  <c r="S2102" i="16"/>
  <c r="T2102" i="16"/>
  <c r="T2098" i="16"/>
  <c r="S2098" i="16"/>
  <c r="T2094" i="16"/>
  <c r="S2094" i="16"/>
  <c r="T2090" i="16"/>
  <c r="S2090" i="16"/>
  <c r="AB2090" i="16"/>
  <c r="T2086" i="16"/>
  <c r="S2086" i="16"/>
  <c r="T2082" i="16"/>
  <c r="S2082" i="16"/>
  <c r="T2078" i="16"/>
  <c r="S2078" i="16"/>
  <c r="T2074" i="16"/>
  <c r="S2074" i="16"/>
  <c r="AB2074" i="16"/>
  <c r="T2070" i="16"/>
  <c r="S2070" i="16"/>
  <c r="T2066" i="16"/>
  <c r="S2066" i="16"/>
  <c r="AB2066" i="16"/>
  <c r="T2062" i="16"/>
  <c r="S2062" i="16"/>
  <c r="T2058" i="16"/>
  <c r="S2058" i="16"/>
  <c r="T2054" i="16"/>
  <c r="S2054" i="16"/>
  <c r="T2050" i="16"/>
  <c r="S2050" i="16"/>
  <c r="AB2050" i="16"/>
  <c r="T2046" i="16"/>
  <c r="S2046" i="16"/>
  <c r="T2042" i="16"/>
  <c r="S2042" i="16"/>
  <c r="T2038" i="16"/>
  <c r="S2038" i="16"/>
  <c r="T2034" i="16"/>
  <c r="S2034" i="16"/>
  <c r="AB2034" i="16"/>
  <c r="T2030" i="16"/>
  <c r="S2030" i="16"/>
  <c r="T2026" i="16"/>
  <c r="S2026" i="16"/>
  <c r="T2022" i="16"/>
  <c r="S2022" i="16"/>
  <c r="T2018" i="16"/>
  <c r="S2018" i="16"/>
  <c r="T2014" i="16"/>
  <c r="S2014" i="16"/>
  <c r="T2010" i="16"/>
  <c r="S2010" i="16"/>
  <c r="T2006" i="16"/>
  <c r="S2006" i="16"/>
  <c r="T2002" i="16"/>
  <c r="S2002" i="16"/>
  <c r="T1998" i="16"/>
  <c r="S1998" i="16"/>
  <c r="AB1998" i="16"/>
  <c r="T1994" i="16"/>
  <c r="S1994" i="16"/>
  <c r="T1990" i="16"/>
  <c r="S1990" i="16"/>
  <c r="T1986" i="16"/>
  <c r="S1986" i="16"/>
  <c r="T1982" i="16"/>
  <c r="S1982" i="16"/>
  <c r="T1978" i="16"/>
  <c r="S1978" i="16"/>
  <c r="AB1978" i="16"/>
  <c r="T1974" i="16"/>
  <c r="S1974" i="16"/>
  <c r="AB1974" i="16"/>
  <c r="T1970" i="16"/>
  <c r="S1970" i="16"/>
  <c r="T1966" i="16"/>
  <c r="S1966" i="16"/>
  <c r="T1962" i="16"/>
  <c r="S1962" i="16"/>
  <c r="AB1962" i="16"/>
  <c r="T1958" i="16"/>
  <c r="S1958" i="16"/>
  <c r="T1954" i="16"/>
  <c r="S1954" i="16"/>
  <c r="T1950" i="16"/>
  <c r="S1950" i="16"/>
  <c r="T1946" i="16"/>
  <c r="S1946" i="16"/>
  <c r="T1942" i="16"/>
  <c r="S1942" i="16"/>
  <c r="T1938" i="16"/>
  <c r="S1938" i="16"/>
  <c r="T1934" i="16"/>
  <c r="S1934" i="16"/>
  <c r="T1930" i="16"/>
  <c r="S1930" i="16"/>
  <c r="T1926" i="16"/>
  <c r="S1926" i="16"/>
  <c r="T1922" i="16"/>
  <c r="S1922" i="16"/>
  <c r="AB1922" i="16"/>
  <c r="T1918" i="16"/>
  <c r="S1918" i="16"/>
  <c r="AB1918" i="16"/>
  <c r="T1914" i="16"/>
  <c r="S1914" i="16"/>
  <c r="T1910" i="16"/>
  <c r="S1910" i="16"/>
  <c r="T1906" i="16"/>
  <c r="S1906" i="16"/>
  <c r="T1902" i="16"/>
  <c r="S1902" i="16"/>
  <c r="T1898" i="16"/>
  <c r="S1898" i="16"/>
  <c r="T1894" i="16"/>
  <c r="S1894" i="16"/>
  <c r="T1890" i="16"/>
  <c r="S1890" i="16"/>
  <c r="T1886" i="16"/>
  <c r="S1886" i="16"/>
  <c r="T1882" i="16"/>
  <c r="S1882" i="16"/>
  <c r="T1878" i="16"/>
  <c r="S1878" i="16"/>
  <c r="T1874" i="16"/>
  <c r="S1874" i="16"/>
  <c r="T1870" i="16"/>
  <c r="S1870" i="16"/>
  <c r="T1866" i="16"/>
  <c r="S1866" i="16"/>
  <c r="T1862" i="16"/>
  <c r="S1862" i="16"/>
  <c r="T1858" i="16"/>
  <c r="S1858" i="16"/>
  <c r="T1854" i="16"/>
  <c r="S1854" i="16"/>
  <c r="T1850" i="16"/>
  <c r="S1850" i="16"/>
  <c r="T1846" i="16"/>
  <c r="S1846" i="16"/>
  <c r="AB1846" i="16"/>
  <c r="T1842" i="16"/>
  <c r="S1842" i="16"/>
  <c r="T1838" i="16"/>
  <c r="S1838" i="16"/>
  <c r="T1834" i="16"/>
  <c r="S1834" i="16"/>
  <c r="T1830" i="16"/>
  <c r="S1830" i="16"/>
  <c r="T1826" i="16"/>
  <c r="S1826" i="16"/>
  <c r="AB1826" i="16"/>
  <c r="T1822" i="16"/>
  <c r="S1822" i="16"/>
  <c r="AB1822" i="16"/>
  <c r="T1818" i="16"/>
  <c r="S1818" i="16"/>
  <c r="T1814" i="16"/>
  <c r="S1814" i="16"/>
  <c r="T1810" i="16"/>
  <c r="S1810" i="16"/>
  <c r="T1806" i="16"/>
  <c r="S1806" i="16"/>
  <c r="AB1806" i="16"/>
  <c r="T1802" i="16"/>
  <c r="S1802" i="16"/>
  <c r="T1798" i="16"/>
  <c r="S1798" i="16"/>
  <c r="AB1798" i="16"/>
  <c r="T1794" i="16"/>
  <c r="S1794" i="16"/>
  <c r="T1790" i="16"/>
  <c r="S1790" i="16"/>
  <c r="AB1790" i="16"/>
  <c r="T1786" i="16"/>
  <c r="S1786" i="16"/>
  <c r="T1782" i="16"/>
  <c r="S1782" i="16"/>
  <c r="T1778" i="16"/>
  <c r="S1778" i="16"/>
  <c r="T1774" i="16"/>
  <c r="S1774" i="16"/>
  <c r="T1770" i="16"/>
  <c r="S1770" i="16"/>
  <c r="T1766" i="16"/>
  <c r="S1766" i="16"/>
  <c r="AB1766" i="16"/>
  <c r="T1762" i="16"/>
  <c r="S1762" i="16"/>
  <c r="T1758" i="16"/>
  <c r="S1758" i="16"/>
  <c r="T1754" i="16"/>
  <c r="S1754" i="16"/>
  <c r="T1750" i="16"/>
  <c r="S1750" i="16"/>
  <c r="AB1750" i="16"/>
  <c r="S1746" i="16"/>
  <c r="T1746" i="16"/>
  <c r="S1742" i="16"/>
  <c r="T1742" i="16"/>
  <c r="S1738" i="16"/>
  <c r="T1738" i="16"/>
  <c r="S1734" i="16"/>
  <c r="T1734" i="16"/>
  <c r="S1730" i="16"/>
  <c r="T1730" i="16"/>
  <c r="AB1730" i="16"/>
  <c r="S1726" i="16"/>
  <c r="T1726" i="16"/>
  <c r="S1722" i="16"/>
  <c r="T1722" i="16"/>
  <c r="S1718" i="16"/>
  <c r="T1718" i="16"/>
  <c r="S1714" i="16"/>
  <c r="T1714" i="16"/>
  <c r="S1710" i="16"/>
  <c r="T1710" i="16"/>
  <c r="S1706" i="16"/>
  <c r="T1706" i="16"/>
  <c r="AB1706" i="16"/>
  <c r="S1702" i="16"/>
  <c r="T1702" i="16"/>
  <c r="S1698" i="16"/>
  <c r="T1698" i="16"/>
  <c r="S1694" i="16"/>
  <c r="T1694" i="16"/>
  <c r="S1690" i="16"/>
  <c r="T1690" i="16"/>
  <c r="AB1690" i="16"/>
  <c r="S1686" i="16"/>
  <c r="T1686" i="16"/>
  <c r="AB1686" i="16"/>
  <c r="S1682" i="16"/>
  <c r="T1682" i="16"/>
  <c r="S1678" i="16"/>
  <c r="T1678" i="16"/>
  <c r="AB1678" i="16"/>
  <c r="S1674" i="16"/>
  <c r="T1674" i="16"/>
  <c r="S1670" i="16"/>
  <c r="T1670" i="16"/>
  <c r="AB1670" i="16"/>
  <c r="S1666" i="16"/>
  <c r="T1666" i="16"/>
  <c r="S1662" i="16"/>
  <c r="T1662" i="16"/>
  <c r="S1658" i="16"/>
  <c r="T1658" i="16"/>
  <c r="AB1658" i="16"/>
  <c r="S1654" i="16"/>
  <c r="T1654" i="16"/>
  <c r="S1650" i="16"/>
  <c r="T1650" i="16"/>
  <c r="S1646" i="16"/>
  <c r="T1646" i="16"/>
  <c r="AB1646" i="16"/>
  <c r="S1642" i="16"/>
  <c r="T1642" i="16"/>
  <c r="S1638" i="16"/>
  <c r="T1638" i="16"/>
  <c r="S1634" i="16"/>
  <c r="T1634" i="16"/>
  <c r="S1630" i="16"/>
  <c r="T1630" i="16"/>
  <c r="S1626" i="16"/>
  <c r="T1626" i="16"/>
  <c r="S1622" i="16"/>
  <c r="T1622" i="16"/>
  <c r="AB1622" i="16"/>
  <c r="S1618" i="16"/>
  <c r="T1618" i="16"/>
  <c r="S1614" i="16"/>
  <c r="T1614" i="16"/>
  <c r="S1610" i="16"/>
  <c r="T1610" i="16"/>
  <c r="S1606" i="16"/>
  <c r="T1606" i="16"/>
  <c r="S1602" i="16"/>
  <c r="T1602" i="16"/>
  <c r="S1598" i="16"/>
  <c r="T1598" i="16"/>
  <c r="AB1598" i="16"/>
  <c r="S1594" i="16"/>
  <c r="T1594" i="16"/>
  <c r="S1590" i="16"/>
  <c r="T1590" i="16"/>
  <c r="S1586" i="16"/>
  <c r="T1586" i="16"/>
  <c r="S1582" i="16"/>
  <c r="T1582" i="16"/>
  <c r="S1578" i="16"/>
  <c r="T1578" i="16"/>
  <c r="S1574" i="16"/>
  <c r="T1574" i="16"/>
  <c r="S1570" i="16"/>
  <c r="T1570" i="16"/>
  <c r="S1566" i="16"/>
  <c r="T1566" i="16"/>
  <c r="S1562" i="16"/>
  <c r="T1562" i="16"/>
  <c r="S1558" i="16"/>
  <c r="T1558" i="16"/>
  <c r="AB1558" i="16"/>
  <c r="S1554" i="16"/>
  <c r="T1554" i="16"/>
  <c r="S1550" i="16"/>
  <c r="T1550" i="16"/>
  <c r="S1546" i="16"/>
  <c r="T1546" i="16"/>
  <c r="S1542" i="16"/>
  <c r="T1542" i="16"/>
  <c r="S1538" i="16"/>
  <c r="T1538" i="16"/>
  <c r="S1534" i="16"/>
  <c r="T1534" i="16"/>
  <c r="S1530" i="16"/>
  <c r="T1530" i="16"/>
  <c r="S1526" i="16"/>
  <c r="T1526" i="16"/>
  <c r="S1522" i="16"/>
  <c r="T1522" i="16"/>
  <c r="AB1522" i="16"/>
  <c r="S1518" i="16"/>
  <c r="T1518" i="16"/>
  <c r="S1514" i="16"/>
  <c r="T1514" i="16"/>
  <c r="S1510" i="16"/>
  <c r="T1510" i="16"/>
  <c r="S1506" i="16"/>
  <c r="T1506" i="16"/>
  <c r="AB1506" i="16"/>
  <c r="S1502" i="16"/>
  <c r="T1502" i="16"/>
  <c r="S1498" i="16"/>
  <c r="T1498" i="16"/>
  <c r="S1494" i="16"/>
  <c r="T1494" i="16"/>
  <c r="S1490" i="16"/>
  <c r="T1490" i="16"/>
  <c r="S1486" i="16"/>
  <c r="T1486" i="16"/>
  <c r="S1482" i="16"/>
  <c r="T1482" i="16"/>
  <c r="S1478" i="16"/>
  <c r="T1478" i="16"/>
  <c r="AB1478" i="16"/>
  <c r="S1474" i="16"/>
  <c r="T1474" i="16"/>
  <c r="S1470" i="16"/>
  <c r="T1470" i="16"/>
  <c r="S1466" i="16"/>
  <c r="T1466" i="16"/>
  <c r="S1462" i="16"/>
  <c r="T1462" i="16"/>
  <c r="S1458" i="16"/>
  <c r="T1458" i="16"/>
  <c r="S1454" i="16"/>
  <c r="T1454" i="16"/>
  <c r="S1450" i="16"/>
  <c r="T1450" i="16"/>
  <c r="S1446" i="16"/>
  <c r="T1446" i="16"/>
  <c r="S1442" i="16"/>
  <c r="T1442" i="16"/>
  <c r="S1438" i="16"/>
  <c r="T1438" i="16"/>
  <c r="AB1438" i="16"/>
  <c r="S1434" i="16"/>
  <c r="T1434" i="16"/>
  <c r="S1430" i="16"/>
  <c r="T1430" i="16"/>
  <c r="S1426" i="16"/>
  <c r="T1426" i="16"/>
  <c r="S1422" i="16"/>
  <c r="T1422" i="16"/>
  <c r="AB1422" i="16"/>
  <c r="S1418" i="16"/>
  <c r="T1418" i="16"/>
  <c r="S1414" i="16"/>
  <c r="T1414" i="16"/>
  <c r="AB1414" i="16"/>
  <c r="S1410" i="16"/>
  <c r="T1410" i="16"/>
  <c r="S1406" i="16"/>
  <c r="T1406" i="16"/>
  <c r="S1402" i="16"/>
  <c r="T1402" i="16"/>
  <c r="S1398" i="16"/>
  <c r="T1398" i="16"/>
  <c r="AB1398" i="16"/>
  <c r="S1394" i="16"/>
  <c r="T1394" i="16"/>
  <c r="S1390" i="16"/>
  <c r="T1390" i="16"/>
  <c r="AB1390" i="16"/>
  <c r="S1386" i="16"/>
  <c r="T1386" i="16"/>
  <c r="S1382" i="16"/>
  <c r="T1382" i="16"/>
  <c r="AB1382" i="16"/>
  <c r="S1378" i="16"/>
  <c r="T1378" i="16"/>
  <c r="S1374" i="16"/>
  <c r="T1374" i="16"/>
  <c r="S1370" i="16"/>
  <c r="T1370" i="16"/>
  <c r="S1366" i="16"/>
  <c r="T1366" i="16"/>
  <c r="S1362" i="16"/>
  <c r="T1362" i="16"/>
  <c r="S1358" i="16"/>
  <c r="T1358" i="16"/>
  <c r="S1354" i="16"/>
  <c r="T1354" i="16"/>
  <c r="S1350" i="16"/>
  <c r="T1350" i="16"/>
  <c r="S1346" i="16"/>
  <c r="T1346" i="16"/>
  <c r="S1342" i="16"/>
  <c r="T1342" i="16"/>
  <c r="AB1342" i="16"/>
  <c r="S1338" i="16"/>
  <c r="T1338" i="16"/>
  <c r="S1334" i="16"/>
  <c r="T1334" i="16"/>
  <c r="AB1334" i="16"/>
  <c r="S1330" i="16"/>
  <c r="T1330" i="16"/>
  <c r="S1326" i="16"/>
  <c r="T1326" i="16"/>
  <c r="S1322" i="16"/>
  <c r="T1322" i="16"/>
  <c r="S1318" i="16"/>
  <c r="T1318" i="16"/>
  <c r="S1314" i="16"/>
  <c r="T1314" i="16"/>
  <c r="S1310" i="16"/>
  <c r="T1310" i="16"/>
  <c r="S1306" i="16"/>
  <c r="T1306" i="16"/>
  <c r="S1302" i="16"/>
  <c r="T1302" i="16"/>
  <c r="S1298" i="16"/>
  <c r="T1298" i="16"/>
  <c r="S1294" i="16"/>
  <c r="T1294" i="16"/>
  <c r="AB1294" i="16"/>
  <c r="S1290" i="16"/>
  <c r="T1290" i="16"/>
  <c r="S1286" i="16"/>
  <c r="T1286" i="16"/>
  <c r="S1282" i="16"/>
  <c r="T1282" i="16"/>
  <c r="S1278" i="16"/>
  <c r="T1278" i="16"/>
  <c r="S1274" i="16"/>
  <c r="T1274" i="16"/>
  <c r="S1270" i="16"/>
  <c r="T1270" i="16"/>
  <c r="S1266" i="16"/>
  <c r="T1266" i="16"/>
  <c r="S1262" i="16"/>
  <c r="T1262" i="16"/>
  <c r="S1258" i="16"/>
  <c r="T1258" i="16"/>
  <c r="S1254" i="16"/>
  <c r="T1254" i="16"/>
  <c r="S1250" i="16"/>
  <c r="T1250" i="16"/>
  <c r="S1246" i="16"/>
  <c r="T1246" i="16"/>
  <c r="S1242" i="16"/>
  <c r="T1242" i="16"/>
  <c r="S1238" i="16"/>
  <c r="T1238" i="16"/>
  <c r="S1234" i="16"/>
  <c r="T1234" i="16"/>
  <c r="S1230" i="16"/>
  <c r="T1230" i="16"/>
  <c r="AB1230" i="16"/>
  <c r="S1226" i="16"/>
  <c r="T1226" i="16"/>
  <c r="S1222" i="16"/>
  <c r="T1222" i="16"/>
  <c r="S1218" i="16"/>
  <c r="T1218" i="16"/>
  <c r="S1214" i="16"/>
  <c r="T1214" i="16"/>
  <c r="S1210" i="16"/>
  <c r="T1210" i="16"/>
  <c r="S1206" i="16"/>
  <c r="T1206" i="16"/>
  <c r="S1202" i="16"/>
  <c r="T1202" i="16"/>
  <c r="S1198" i="16"/>
  <c r="T1198" i="16"/>
  <c r="S1194" i="16"/>
  <c r="T1194" i="16"/>
  <c r="S1190" i="16"/>
  <c r="T1190" i="16"/>
  <c r="S1186" i="16"/>
  <c r="T1186" i="16"/>
  <c r="S1182" i="16"/>
  <c r="T1182" i="16"/>
  <c r="S1178" i="16"/>
  <c r="T1178" i="16"/>
  <c r="S1174" i="16"/>
  <c r="T1174" i="16"/>
  <c r="AB1174" i="16"/>
  <c r="S1170" i="16"/>
  <c r="T1170" i="16"/>
  <c r="S1166" i="16"/>
  <c r="T1166" i="16"/>
  <c r="S1162" i="16"/>
  <c r="T1162" i="16"/>
  <c r="S1158" i="16"/>
  <c r="T1158" i="16"/>
  <c r="S1154" i="16"/>
  <c r="T1154" i="16"/>
  <c r="S1150" i="16"/>
  <c r="T1150" i="16"/>
  <c r="AB1150" i="16"/>
  <c r="S1146" i="16"/>
  <c r="T1146" i="16"/>
  <c r="S1142" i="16"/>
  <c r="T1142" i="16"/>
  <c r="S1138" i="16"/>
  <c r="T1138" i="16"/>
  <c r="S1134" i="16"/>
  <c r="T1134" i="16"/>
  <c r="AB1134" i="16"/>
  <c r="S1130" i="16"/>
  <c r="T1130" i="16"/>
  <c r="S1126" i="16"/>
  <c r="T1126" i="16"/>
  <c r="S1122" i="16"/>
  <c r="T1122" i="16"/>
  <c r="S1118" i="16"/>
  <c r="T1118" i="16"/>
  <c r="S1114" i="16"/>
  <c r="T1114" i="16"/>
  <c r="S1110" i="16"/>
  <c r="T1110" i="16"/>
  <c r="AB1110" i="16"/>
  <c r="S1106" i="16"/>
  <c r="T1106" i="16"/>
  <c r="S1102" i="16"/>
  <c r="T1102" i="16"/>
  <c r="S1098" i="16"/>
  <c r="T1098" i="16"/>
  <c r="S1094" i="16"/>
  <c r="T1094" i="16"/>
  <c r="AB1094" i="16"/>
  <c r="S1090" i="16"/>
  <c r="T1090" i="16"/>
  <c r="S1086" i="16"/>
  <c r="T1086" i="16"/>
  <c r="S1082" i="16"/>
  <c r="T1082" i="16"/>
  <c r="S1078" i="16"/>
  <c r="T1078" i="16"/>
  <c r="S1074" i="16"/>
  <c r="T1074" i="16"/>
  <c r="S1070" i="16"/>
  <c r="T1070" i="16"/>
  <c r="S1066" i="16"/>
  <c r="T1066" i="16"/>
  <c r="S1062" i="16"/>
  <c r="T1062" i="16"/>
  <c r="S1058" i="16"/>
  <c r="T1058" i="16"/>
  <c r="S1054" i="16"/>
  <c r="T1054" i="16"/>
  <c r="S1050" i="16"/>
  <c r="T1050" i="16"/>
  <c r="S1046" i="16"/>
  <c r="T1046" i="16"/>
  <c r="S1042" i="16"/>
  <c r="T1042" i="16"/>
  <c r="S1038" i="16"/>
  <c r="T1038" i="16"/>
  <c r="S1034" i="16"/>
  <c r="T1034" i="16"/>
  <c r="S1030" i="16"/>
  <c r="T1030" i="16"/>
  <c r="S1026" i="16"/>
  <c r="T1026" i="16"/>
  <c r="S1022" i="16"/>
  <c r="T1022" i="16"/>
  <c r="S1018" i="16"/>
  <c r="T1018" i="16"/>
  <c r="S1014" i="16"/>
  <c r="T1014" i="16"/>
  <c r="S1010" i="16"/>
  <c r="T1010" i="16"/>
  <c r="S1006" i="16"/>
  <c r="T1006" i="16"/>
  <c r="S1002" i="16"/>
  <c r="T1002" i="16"/>
  <c r="T998" i="16"/>
  <c r="S998" i="16"/>
  <c r="S994" i="16"/>
  <c r="T994" i="16"/>
  <c r="T990" i="16"/>
  <c r="S990" i="16"/>
  <c r="S986" i="16"/>
  <c r="T986" i="16"/>
  <c r="T982" i="16"/>
  <c r="S982" i="16"/>
  <c r="S978" i="16"/>
  <c r="T978" i="16"/>
  <c r="T974" i="16"/>
  <c r="S974" i="16"/>
  <c r="S970" i="16"/>
  <c r="T970" i="16"/>
  <c r="AB970" i="16"/>
  <c r="T966" i="16"/>
  <c r="S966" i="16"/>
  <c r="S962" i="16"/>
  <c r="T962" i="16"/>
  <c r="T958" i="16"/>
  <c r="S958" i="16"/>
  <c r="S954" i="16"/>
  <c r="T954" i="16"/>
  <c r="T950" i="16"/>
  <c r="S950" i="16"/>
  <c r="S946" i="16"/>
  <c r="T946" i="16"/>
  <c r="T942" i="16"/>
  <c r="S942" i="16"/>
  <c r="S938" i="16"/>
  <c r="T938" i="16"/>
  <c r="T934" i="16"/>
  <c r="S934" i="16"/>
  <c r="S930" i="16"/>
  <c r="T930" i="16"/>
  <c r="T926" i="16"/>
  <c r="S926" i="16"/>
  <c r="S922" i="16"/>
  <c r="T922" i="16"/>
  <c r="T918" i="16"/>
  <c r="S918" i="16"/>
  <c r="S914" i="16"/>
  <c r="T914" i="16"/>
  <c r="T910" i="16"/>
  <c r="S910" i="16"/>
  <c r="S906" i="16"/>
  <c r="T906" i="16"/>
  <c r="T902" i="16"/>
  <c r="S902" i="16"/>
  <c r="S898" i="16"/>
  <c r="T898" i="16"/>
  <c r="T894" i="16"/>
  <c r="S894" i="16"/>
  <c r="S890" i="16"/>
  <c r="T890" i="16"/>
  <c r="T886" i="16"/>
  <c r="S886" i="16"/>
  <c r="S882" i="16"/>
  <c r="T882" i="16"/>
  <c r="T878" i="16"/>
  <c r="S878" i="16"/>
  <c r="S874" i="16"/>
  <c r="T874" i="16"/>
  <c r="T870" i="16"/>
  <c r="S870" i="16"/>
  <c r="S866" i="16"/>
  <c r="T866" i="16"/>
  <c r="T862" i="16"/>
  <c r="S862" i="16"/>
  <c r="S858" i="16"/>
  <c r="T858" i="16"/>
  <c r="T854" i="16"/>
  <c r="S854" i="16"/>
  <c r="S850" i="16"/>
  <c r="T850" i="16"/>
  <c r="T846" i="16"/>
  <c r="S846" i="16"/>
  <c r="S842" i="16"/>
  <c r="T842" i="16"/>
  <c r="AB842" i="16"/>
  <c r="T838" i="16"/>
  <c r="S838" i="16"/>
  <c r="S834" i="16"/>
  <c r="T834" i="16"/>
  <c r="T830" i="16"/>
  <c r="S830" i="16"/>
  <c r="S826" i="16"/>
  <c r="T826" i="16"/>
  <c r="T822" i="16"/>
  <c r="S822" i="16"/>
  <c r="S818" i="16"/>
  <c r="T818" i="16"/>
  <c r="T814" i="16"/>
  <c r="S814" i="16"/>
  <c r="S810" i="16"/>
  <c r="T810" i="16"/>
  <c r="T806" i="16"/>
  <c r="S806" i="16"/>
  <c r="S802" i="16"/>
  <c r="T802" i="16"/>
  <c r="T798" i="16"/>
  <c r="S798" i="16"/>
  <c r="S794" i="16"/>
  <c r="T794" i="16"/>
  <c r="T790" i="16"/>
  <c r="S790" i="16"/>
  <c r="S786" i="16"/>
  <c r="T786" i="16"/>
  <c r="T782" i="16"/>
  <c r="S782" i="16"/>
  <c r="S778" i="16"/>
  <c r="T778" i="16"/>
  <c r="T774" i="16"/>
  <c r="S774" i="16"/>
  <c r="S770" i="16"/>
  <c r="T770" i="16"/>
  <c r="T766" i="16"/>
  <c r="S766" i="16"/>
  <c r="S762" i="16"/>
  <c r="T762" i="16"/>
  <c r="T758" i="16"/>
  <c r="S758" i="16"/>
  <c r="S754" i="16"/>
  <c r="T754" i="16"/>
  <c r="T750" i="16"/>
  <c r="S750" i="16"/>
  <c r="S746" i="16"/>
  <c r="T746" i="16"/>
  <c r="T742" i="16"/>
  <c r="S742" i="16"/>
  <c r="S738" i="16"/>
  <c r="T738" i="16"/>
  <c r="T734" i="16"/>
  <c r="S734" i="16"/>
  <c r="S730" i="16"/>
  <c r="T730" i="16"/>
  <c r="T726" i="16"/>
  <c r="S726" i="16"/>
  <c r="S722" i="16"/>
  <c r="T722" i="16"/>
  <c r="T718" i="16"/>
  <c r="S718" i="16"/>
  <c r="T714" i="16"/>
  <c r="S714" i="16"/>
  <c r="AB714" i="16"/>
  <c r="T710" i="16"/>
  <c r="S710" i="16"/>
  <c r="S706" i="16"/>
  <c r="T706" i="16"/>
  <c r="T702" i="16"/>
  <c r="S702" i="16"/>
  <c r="S698" i="16"/>
  <c r="T698" i="16"/>
  <c r="T694" i="16"/>
  <c r="S694" i="16"/>
  <c r="S690" i="16"/>
  <c r="T690" i="16"/>
  <c r="T686" i="16"/>
  <c r="S686" i="16"/>
  <c r="T682" i="16"/>
  <c r="S682" i="16"/>
  <c r="T678" i="16"/>
  <c r="S678" i="16"/>
  <c r="S674" i="16"/>
  <c r="T674" i="16"/>
  <c r="T670" i="16"/>
  <c r="S670" i="16"/>
  <c r="S666" i="16"/>
  <c r="T666" i="16"/>
  <c r="T662" i="16"/>
  <c r="S662" i="16"/>
  <c r="S658" i="16"/>
  <c r="T658" i="16"/>
  <c r="T654" i="16"/>
  <c r="S654" i="16"/>
  <c r="T650" i="16"/>
  <c r="S650" i="16"/>
  <c r="T646" i="16"/>
  <c r="S646" i="16"/>
  <c r="S642" i="16"/>
  <c r="T642" i="16"/>
  <c r="T638" i="16"/>
  <c r="S638" i="16"/>
  <c r="S634" i="16"/>
  <c r="T634" i="16"/>
  <c r="T630" i="16"/>
  <c r="S630" i="16"/>
  <c r="S626" i="16"/>
  <c r="T626" i="16"/>
  <c r="T622" i="16"/>
  <c r="S622" i="16"/>
  <c r="T618" i="16"/>
  <c r="S618" i="16"/>
  <c r="T614" i="16"/>
  <c r="S614" i="16"/>
  <c r="S610" i="16"/>
  <c r="T610" i="16"/>
  <c r="T606" i="16"/>
  <c r="S606" i="16"/>
  <c r="S602" i="16"/>
  <c r="T602" i="16"/>
  <c r="T598" i="16"/>
  <c r="S598" i="16"/>
  <c r="S594" i="16"/>
  <c r="T594" i="16"/>
  <c r="T590" i="16"/>
  <c r="S590" i="16"/>
  <c r="T586" i="16"/>
  <c r="S586" i="16"/>
  <c r="AB586" i="16"/>
  <c r="T582" i="16"/>
  <c r="S582" i="16"/>
  <c r="S578" i="16"/>
  <c r="T578" i="16"/>
  <c r="T574" i="16"/>
  <c r="S574" i="16"/>
  <c r="AB2478" i="16"/>
  <c r="AB2467" i="16"/>
  <c r="AB2422" i="16"/>
  <c r="AB2366" i="16"/>
  <c r="AB2330" i="16"/>
  <c r="AB2302" i="16"/>
  <c r="AB2291" i="16"/>
  <c r="AB2255" i="16"/>
  <c r="AB2218" i="16"/>
  <c r="AB2190" i="16"/>
  <c r="AB2178" i="16"/>
  <c r="AB2166" i="16"/>
  <c r="AB2155" i="16"/>
  <c r="AB2127" i="16"/>
  <c r="AB2107" i="16"/>
  <c r="AB2094" i="16"/>
  <c r="AB2075" i="16"/>
  <c r="AB2063" i="16"/>
  <c r="AB2054" i="16"/>
  <c r="AB2022" i="16"/>
  <c r="AB2015" i="16"/>
  <c r="AB1995" i="16"/>
  <c r="AB1971" i="16"/>
  <c r="AB1963" i="16"/>
  <c r="AB1938" i="16"/>
  <c r="AB1879" i="16"/>
  <c r="AB1858" i="16"/>
  <c r="AB1850" i="16"/>
  <c r="AB1843" i="16"/>
  <c r="AB1834" i="16"/>
  <c r="AB1819" i="16"/>
  <c r="AB1814" i="16"/>
  <c r="AB1794" i="16"/>
  <c r="AB1786" i="16"/>
  <c r="AB1763" i="16"/>
  <c r="AB1731" i="16"/>
  <c r="AB1698" i="16"/>
  <c r="AB1675" i="16"/>
  <c r="AB1666" i="16"/>
  <c r="AB1659" i="16"/>
  <c r="AB1650" i="16"/>
  <c r="AB1630" i="16"/>
  <c r="AB1606" i="16"/>
  <c r="AB1599" i="16"/>
  <c r="AB1582" i="16"/>
  <c r="AB1570" i="16"/>
  <c r="AB1562" i="16"/>
  <c r="AB1555" i="16"/>
  <c r="AB1546" i="16"/>
  <c r="AB1530" i="16"/>
  <c r="AB1523" i="16"/>
  <c r="AB1515" i="16"/>
  <c r="AB1503" i="16"/>
  <c r="AB1486" i="16"/>
  <c r="AB1475" i="16"/>
  <c r="AB1470" i="16"/>
  <c r="AB1454" i="16"/>
  <c r="AB1430" i="16"/>
  <c r="AB1418" i="16"/>
  <c r="AB1406" i="16"/>
  <c r="AB1374" i="16"/>
  <c r="AB1326" i="16"/>
  <c r="AB1310" i="16"/>
  <c r="AB1267" i="16"/>
  <c r="AB1238" i="16"/>
  <c r="AB1222" i="16"/>
  <c r="AB1166" i="16"/>
  <c r="AB1147" i="16"/>
  <c r="AB1139" i="16"/>
  <c r="AB1062" i="16"/>
  <c r="AB1054" i="16"/>
  <c r="AB1022" i="16"/>
  <c r="AB1002" i="16"/>
  <c r="AB990" i="16"/>
  <c r="AB971" i="16"/>
  <c r="AB962" i="16"/>
  <c r="AB942" i="16"/>
  <c r="AB930" i="16"/>
  <c r="AB910" i="16"/>
  <c r="AB902" i="16"/>
  <c r="AB882" i="16"/>
  <c r="AB870" i="16"/>
  <c r="AB850" i="16"/>
  <c r="AB822" i="16"/>
  <c r="AB810" i="16"/>
  <c r="AB790" i="16"/>
  <c r="AB762" i="16"/>
  <c r="AB750" i="16"/>
  <c r="AB730" i="16"/>
  <c r="AB718" i="16"/>
  <c r="AB702" i="16"/>
  <c r="AB690" i="16"/>
  <c r="AB670" i="16"/>
  <c r="AB658" i="16"/>
  <c r="AB650" i="16"/>
  <c r="AB642" i="16"/>
  <c r="AB630" i="16"/>
  <c r="AB610" i="16"/>
  <c r="AB598" i="16"/>
  <c r="AB582" i="16"/>
  <c r="L65" i="10"/>
  <c r="AB2503" i="16"/>
  <c r="AB2501" i="16"/>
  <c r="AB2442" i="16"/>
  <c r="AB2435" i="16"/>
  <c r="V2264" i="16"/>
  <c r="V2258" i="16"/>
  <c r="AB2200" i="16"/>
  <c r="AB2194" i="16"/>
  <c r="AB2186" i="16"/>
  <c r="AB1930" i="16"/>
  <c r="AB1866" i="16"/>
  <c r="V1866" i="16"/>
  <c r="V1684" i="16"/>
  <c r="I1684" i="16" s="1"/>
  <c r="AB1652" i="16"/>
  <c r="AB1626" i="16"/>
  <c r="V1626" i="16"/>
  <c r="H1626" i="16" s="1"/>
  <c r="AB1588" i="16"/>
  <c r="V1588" i="16"/>
  <c r="E1588" i="16" s="1"/>
  <c r="X1588" i="16" s="1"/>
  <c r="V1460" i="16"/>
  <c r="AB1434" i="16"/>
  <c r="AB1428" i="16"/>
  <c r="AB1021" i="16"/>
  <c r="V1021" i="16"/>
  <c r="AB1013" i="16"/>
  <c r="V1013" i="16"/>
  <c r="I1013" i="16" s="1"/>
  <c r="AB1005" i="16"/>
  <c r="V1005" i="16"/>
  <c r="AB997" i="16"/>
  <c r="V997" i="16"/>
  <c r="R997" i="16" s="1"/>
  <c r="AB989" i="16"/>
  <c r="V989" i="16"/>
  <c r="AB981" i="16"/>
  <c r="V981" i="16"/>
  <c r="R981" i="16" s="1"/>
  <c r="AB973" i="16"/>
  <c r="V973" i="16"/>
  <c r="AB965" i="16"/>
  <c r="V965" i="16"/>
  <c r="G965" i="16" s="1"/>
  <c r="AB957" i="16"/>
  <c r="V957" i="16"/>
  <c r="AB949" i="16"/>
  <c r="V949" i="16"/>
  <c r="R949" i="16" s="1"/>
  <c r="AB941" i="16"/>
  <c r="V941" i="16"/>
  <c r="I941" i="16" s="1"/>
  <c r="AB933" i="16"/>
  <c r="V933" i="16"/>
  <c r="F933" i="16" s="1"/>
  <c r="AB925" i="16"/>
  <c r="V925" i="16"/>
  <c r="F925" i="16" s="1"/>
  <c r="AB917" i="16"/>
  <c r="V917" i="16"/>
  <c r="R917" i="16" s="1"/>
  <c r="AB909" i="16"/>
  <c r="V909" i="16"/>
  <c r="AB901" i="16"/>
  <c r="V901" i="16"/>
  <c r="E901" i="16" s="1"/>
  <c r="X901" i="16" s="1"/>
  <c r="AB893" i="16"/>
  <c r="V893" i="16"/>
  <c r="E893" i="16" s="1"/>
  <c r="X893" i="16" s="1"/>
  <c r="AB885" i="16"/>
  <c r="V885" i="16"/>
  <c r="E885" i="16" s="1"/>
  <c r="X885" i="16" s="1"/>
  <c r="AB877" i="16"/>
  <c r="V877" i="16"/>
  <c r="AB869" i="16"/>
  <c r="V869" i="16"/>
  <c r="I869" i="16" s="1"/>
  <c r="AB861" i="16"/>
  <c r="V861" i="16"/>
  <c r="AB853" i="16"/>
  <c r="V853" i="16"/>
  <c r="G853" i="16" s="1"/>
  <c r="AB845" i="16"/>
  <c r="V845" i="16"/>
  <c r="E845" i="16" s="1"/>
  <c r="X845" i="16" s="1"/>
  <c r="AB837" i="16"/>
  <c r="V837" i="16"/>
  <c r="E837" i="16" s="1"/>
  <c r="X837" i="16" s="1"/>
  <c r="AB829" i="16"/>
  <c r="V829" i="16"/>
  <c r="R829" i="16" s="1"/>
  <c r="AB821" i="16"/>
  <c r="V821" i="16"/>
  <c r="J821" i="16" s="1"/>
  <c r="S1855" i="16"/>
  <c r="T1855" i="16"/>
  <c r="S1851" i="16"/>
  <c r="T1851" i="16"/>
  <c r="S1847" i="16"/>
  <c r="T1847" i="16"/>
  <c r="S1843" i="16"/>
  <c r="T1843" i="16"/>
  <c r="S1839" i="16"/>
  <c r="T1839" i="16"/>
  <c r="S1835" i="16"/>
  <c r="T1835" i="16"/>
  <c r="S1831" i="16"/>
  <c r="T1831" i="16"/>
  <c r="S1827" i="16"/>
  <c r="T1827" i="16"/>
  <c r="S1823" i="16"/>
  <c r="T1823" i="16"/>
  <c r="S1819" i="16"/>
  <c r="T1819" i="16"/>
  <c r="S1815" i="16"/>
  <c r="T1815" i="16"/>
  <c r="S1811" i="16"/>
  <c r="T1811" i="16"/>
  <c r="S1807" i="16"/>
  <c r="T1807" i="16"/>
  <c r="S1803" i="16"/>
  <c r="T1803" i="16"/>
  <c r="S1799" i="16"/>
  <c r="T1799" i="16"/>
  <c r="S1795" i="16"/>
  <c r="T1795" i="16"/>
  <c r="S1791" i="16"/>
  <c r="T1791" i="16"/>
  <c r="S1787" i="16"/>
  <c r="T1787" i="16"/>
  <c r="S1783" i="16"/>
  <c r="T1783" i="16"/>
  <c r="S1779" i="16"/>
  <c r="T1779" i="16"/>
  <c r="S1775" i="16"/>
  <c r="T1775" i="16"/>
  <c r="S1771" i="16"/>
  <c r="T1771" i="16"/>
  <c r="S1767" i="16"/>
  <c r="T1767" i="16"/>
  <c r="S1763" i="16"/>
  <c r="T1763" i="16"/>
  <c r="S1759" i="16"/>
  <c r="T1759" i="16"/>
  <c r="S1755" i="16"/>
  <c r="T1755" i="16"/>
  <c r="S1751" i="16"/>
  <c r="T1751" i="16"/>
  <c r="S1747" i="16"/>
  <c r="T1747" i="16"/>
  <c r="S1743" i="16"/>
  <c r="T1743" i="16"/>
  <c r="S1739" i="16"/>
  <c r="T1739" i="16"/>
  <c r="S1735" i="16"/>
  <c r="T1735" i="16"/>
  <c r="S1731" i="16"/>
  <c r="T1731" i="16"/>
  <c r="S1727" i="16"/>
  <c r="T1727" i="16"/>
  <c r="S1723" i="16"/>
  <c r="T1723" i="16"/>
  <c r="S1719" i="16"/>
  <c r="T1719" i="16"/>
  <c r="S1715" i="16"/>
  <c r="T1715" i="16"/>
  <c r="S1711" i="16"/>
  <c r="T1711" i="16"/>
  <c r="S1707" i="16"/>
  <c r="T1707" i="16"/>
  <c r="S1703" i="16"/>
  <c r="T1703" i="16"/>
  <c r="S1699" i="16"/>
  <c r="T1699" i="16"/>
  <c r="S1695" i="16"/>
  <c r="T1695" i="16"/>
  <c r="S1691" i="16"/>
  <c r="T1691" i="16"/>
  <c r="S1687" i="16"/>
  <c r="T1687" i="16"/>
  <c r="S1683" i="16"/>
  <c r="T1683" i="16"/>
  <c r="S1679" i="16"/>
  <c r="T1679" i="16"/>
  <c r="S1675" i="16"/>
  <c r="T1675" i="16"/>
  <c r="S1671" i="16"/>
  <c r="T1671" i="16"/>
  <c r="S1667" i="16"/>
  <c r="T1667" i="16"/>
  <c r="S1663" i="16"/>
  <c r="T1663" i="16"/>
  <c r="S1659" i="16"/>
  <c r="T1659" i="16"/>
  <c r="S1655" i="16"/>
  <c r="T1655" i="16"/>
  <c r="S1651" i="16"/>
  <c r="T1651" i="16"/>
  <c r="S1647" i="16"/>
  <c r="T1647" i="16"/>
  <c r="S1643" i="16"/>
  <c r="T1643" i="16"/>
  <c r="S1639" i="16"/>
  <c r="T1639" i="16"/>
  <c r="S1635" i="16"/>
  <c r="T1635" i="16"/>
  <c r="S1631" i="16"/>
  <c r="T1631" i="16"/>
  <c r="S1627" i="16"/>
  <c r="T1627" i="16"/>
  <c r="S1623" i="16"/>
  <c r="T1623" i="16"/>
  <c r="S1619" i="16"/>
  <c r="T1619" i="16"/>
  <c r="S1615" i="16"/>
  <c r="T1615" i="16"/>
  <c r="S1611" i="16"/>
  <c r="T1611" i="16"/>
  <c r="S1607" i="16"/>
  <c r="T1607" i="16"/>
  <c r="S1603" i="16"/>
  <c r="T1603" i="16"/>
  <c r="S1599" i="16"/>
  <c r="T1599" i="16"/>
  <c r="S1595" i="16"/>
  <c r="T1595" i="16"/>
  <c r="S1591" i="16"/>
  <c r="T1591" i="16"/>
  <c r="S1587" i="16"/>
  <c r="T1587" i="16"/>
  <c r="S1583" i="16"/>
  <c r="T1583" i="16"/>
  <c r="S1579" i="16"/>
  <c r="T1579" i="16"/>
  <c r="S1575" i="16"/>
  <c r="T1575" i="16"/>
  <c r="S1571" i="16"/>
  <c r="T1571" i="16"/>
  <c r="S1567" i="16"/>
  <c r="T1567" i="16"/>
  <c r="S1563" i="16"/>
  <c r="T1563" i="16"/>
  <c r="S1559" i="16"/>
  <c r="T1559" i="16"/>
  <c r="S1555" i="16"/>
  <c r="T1555" i="16"/>
  <c r="S1551" i="16"/>
  <c r="T1551" i="16"/>
  <c r="S1547" i="16"/>
  <c r="T1547" i="16"/>
  <c r="S1543" i="16"/>
  <c r="T1543" i="16"/>
  <c r="S1539" i="16"/>
  <c r="T1539" i="16"/>
  <c r="S1535" i="16"/>
  <c r="T1535" i="16"/>
  <c r="S1531" i="16"/>
  <c r="T1531" i="16"/>
  <c r="S1527" i="16"/>
  <c r="T1527" i="16"/>
  <c r="S1523" i="16"/>
  <c r="T1523" i="16"/>
  <c r="S1519" i="16"/>
  <c r="T1519" i="16"/>
  <c r="S1515" i="16"/>
  <c r="T1515" i="16"/>
  <c r="S1511" i="16"/>
  <c r="T1511" i="16"/>
  <c r="S1507" i="16"/>
  <c r="T1507" i="16"/>
  <c r="S1503" i="16"/>
  <c r="T1503" i="16"/>
  <c r="S1499" i="16"/>
  <c r="T1499" i="16"/>
  <c r="S1495" i="16"/>
  <c r="T1495" i="16"/>
  <c r="S1491" i="16"/>
  <c r="T1491" i="16"/>
  <c r="S1487" i="16"/>
  <c r="T1487" i="16"/>
  <c r="S1483" i="16"/>
  <c r="T1483" i="16"/>
  <c r="S1479" i="16"/>
  <c r="T1479" i="16"/>
  <c r="S1475" i="16"/>
  <c r="T1475" i="16"/>
  <c r="S1471" i="16"/>
  <c r="T1471" i="16"/>
  <c r="S1467" i="16"/>
  <c r="T1467" i="16"/>
  <c r="S1463" i="16"/>
  <c r="T1463" i="16"/>
  <c r="S1459" i="16"/>
  <c r="T1459" i="16"/>
  <c r="S1455" i="16"/>
  <c r="T1455" i="16"/>
  <c r="S1451" i="16"/>
  <c r="T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S1347" i="16"/>
  <c r="T1347" i="16"/>
  <c r="S1343" i="16"/>
  <c r="T1343" i="16"/>
  <c r="S1339" i="16"/>
  <c r="T1339" i="16"/>
  <c r="S1335" i="16"/>
  <c r="T1335" i="16"/>
  <c r="S1331" i="16"/>
  <c r="T1331" i="16"/>
  <c r="S1327" i="16"/>
  <c r="T1327" i="16"/>
  <c r="S1323" i="16"/>
  <c r="T1323" i="16"/>
  <c r="S1319" i="16"/>
  <c r="T1319" i="16"/>
  <c r="S1315" i="16"/>
  <c r="T1315" i="16"/>
  <c r="S1311" i="16"/>
  <c r="T1311" i="16"/>
  <c r="S1307" i="16"/>
  <c r="T1307" i="16"/>
  <c r="S1303" i="16"/>
  <c r="T1303" i="16"/>
  <c r="S1299" i="16"/>
  <c r="T1299" i="16"/>
  <c r="S1295" i="16"/>
  <c r="T1295" i="16"/>
  <c r="S1291" i="16"/>
  <c r="T1291" i="16"/>
  <c r="S1287" i="16"/>
  <c r="T1287" i="16"/>
  <c r="S1283" i="16"/>
  <c r="T1283" i="16"/>
  <c r="S1279" i="16"/>
  <c r="T1279" i="16"/>
  <c r="S1275" i="16"/>
  <c r="T1275" i="16"/>
  <c r="S1271" i="16"/>
  <c r="T1271" i="16"/>
  <c r="S1267" i="16"/>
  <c r="T1267" i="16"/>
  <c r="S1263" i="16"/>
  <c r="T1263" i="16"/>
  <c r="S1259" i="16"/>
  <c r="T1259" i="16"/>
  <c r="S1255" i="16"/>
  <c r="T1255" i="16"/>
  <c r="S1251" i="16"/>
  <c r="T1251" i="16"/>
  <c r="S1247" i="16"/>
  <c r="T1247" i="16"/>
  <c r="S1243" i="16"/>
  <c r="T1243" i="16"/>
  <c r="S1239" i="16"/>
  <c r="T1239" i="16"/>
  <c r="S1235" i="16"/>
  <c r="T1235" i="16"/>
  <c r="S1231" i="16"/>
  <c r="T1231" i="16"/>
  <c r="S1227" i="16"/>
  <c r="T1227" i="16"/>
  <c r="S1223" i="16"/>
  <c r="T1223" i="16"/>
  <c r="S1219" i="16"/>
  <c r="T1219" i="16"/>
  <c r="S1215" i="16"/>
  <c r="T1215" i="16"/>
  <c r="S1211" i="16"/>
  <c r="T1211" i="16"/>
  <c r="S1207" i="16"/>
  <c r="T1207" i="16"/>
  <c r="S1203" i="16"/>
  <c r="T1203" i="16"/>
  <c r="S1199" i="16"/>
  <c r="T1199" i="16"/>
  <c r="S1195" i="16"/>
  <c r="T1195" i="16"/>
  <c r="S1191" i="16"/>
  <c r="T1191" i="16"/>
  <c r="S1187" i="16"/>
  <c r="T1187" i="16"/>
  <c r="S1183" i="16"/>
  <c r="T1183" i="16"/>
  <c r="S1179" i="16"/>
  <c r="T1179" i="16"/>
  <c r="S1175" i="16"/>
  <c r="T1175" i="16"/>
  <c r="S1171" i="16"/>
  <c r="T1171" i="16"/>
  <c r="S1167" i="16"/>
  <c r="T1167" i="16"/>
  <c r="S1163" i="16"/>
  <c r="T1163" i="16"/>
  <c r="S1159" i="16"/>
  <c r="T1159" i="16"/>
  <c r="S1155" i="16"/>
  <c r="T1155" i="16"/>
  <c r="S1151" i="16"/>
  <c r="T1151" i="16"/>
  <c r="S1147" i="16"/>
  <c r="T1147" i="16"/>
  <c r="S1143" i="16"/>
  <c r="T1143" i="16"/>
  <c r="S1139" i="16"/>
  <c r="T1139" i="16"/>
  <c r="S1135" i="16"/>
  <c r="T1135" i="16"/>
  <c r="S1131" i="16"/>
  <c r="T1131" i="16"/>
  <c r="S1127" i="16"/>
  <c r="T1127" i="16"/>
  <c r="S1123" i="16"/>
  <c r="T1123" i="16"/>
  <c r="S1119" i="16"/>
  <c r="T1119" i="16"/>
  <c r="S1115" i="16"/>
  <c r="T1115" i="16"/>
  <c r="S1111" i="16"/>
  <c r="T1111" i="16"/>
  <c r="S1107" i="16"/>
  <c r="T1107" i="16"/>
  <c r="S1103" i="16"/>
  <c r="T1103" i="16"/>
  <c r="S1099" i="16"/>
  <c r="T1099" i="16"/>
  <c r="S1095" i="16"/>
  <c r="T1095" i="16"/>
  <c r="S1091" i="16"/>
  <c r="T1091" i="16"/>
  <c r="S1087" i="16"/>
  <c r="T1087" i="16"/>
  <c r="S1083" i="16"/>
  <c r="T1083" i="16"/>
  <c r="S1079" i="16"/>
  <c r="T1079" i="16"/>
  <c r="S1075" i="16"/>
  <c r="T1075" i="16"/>
  <c r="S1071" i="16"/>
  <c r="T1071" i="16"/>
  <c r="S1067" i="16"/>
  <c r="T1067" i="16"/>
  <c r="S1063" i="16"/>
  <c r="T1063" i="16"/>
  <c r="S1059" i="16"/>
  <c r="T1059" i="16"/>
  <c r="S1055" i="16"/>
  <c r="T1055" i="16"/>
  <c r="S1051" i="16"/>
  <c r="T1051" i="16"/>
  <c r="S1047" i="16"/>
  <c r="T1047" i="16"/>
  <c r="S1043" i="16"/>
  <c r="T1043" i="16"/>
  <c r="S1039" i="16"/>
  <c r="T1039" i="16"/>
  <c r="S1035" i="16"/>
  <c r="T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T719" i="16"/>
  <c r="S719" i="16"/>
  <c r="T715" i="16"/>
  <c r="S715" i="16"/>
  <c r="T711" i="16"/>
  <c r="S711" i="16"/>
  <c r="T707" i="16"/>
  <c r="S707" i="16"/>
  <c r="T703" i="16"/>
  <c r="S703" i="16"/>
  <c r="T699" i="16"/>
  <c r="S699" i="16"/>
  <c r="T695" i="16"/>
  <c r="S695" i="16"/>
  <c r="T691" i="16"/>
  <c r="S691" i="16"/>
  <c r="T687" i="16"/>
  <c r="S687" i="16"/>
  <c r="T683" i="16"/>
  <c r="S683" i="16"/>
  <c r="T679" i="16"/>
  <c r="S679" i="16"/>
  <c r="T675" i="16"/>
  <c r="S675" i="16"/>
  <c r="T671" i="16"/>
  <c r="S671" i="16"/>
  <c r="T667" i="16"/>
  <c r="S667" i="16"/>
  <c r="T663" i="16"/>
  <c r="S663" i="16"/>
  <c r="T659" i="16"/>
  <c r="S659" i="16"/>
  <c r="T655" i="16"/>
  <c r="S655" i="16"/>
  <c r="T651" i="16"/>
  <c r="S651" i="16"/>
  <c r="T647" i="16"/>
  <c r="S647" i="16"/>
  <c r="T643" i="16"/>
  <c r="S643" i="16"/>
  <c r="T639" i="16"/>
  <c r="S639" i="16"/>
  <c r="T635" i="16"/>
  <c r="S635" i="16"/>
  <c r="T631" i="16"/>
  <c r="S631" i="16"/>
  <c r="T627" i="16"/>
  <c r="S627" i="16"/>
  <c r="T623" i="16"/>
  <c r="S623" i="16"/>
  <c r="T619" i="16"/>
  <c r="S619" i="16"/>
  <c r="T615" i="16"/>
  <c r="S615" i="16"/>
  <c r="T611" i="16"/>
  <c r="S611" i="16"/>
  <c r="T607" i="16"/>
  <c r="S607" i="16"/>
  <c r="T603" i="16"/>
  <c r="S603" i="16"/>
  <c r="T599" i="16"/>
  <c r="S599" i="16"/>
  <c r="T595" i="16"/>
  <c r="S595" i="16"/>
  <c r="T591" i="16"/>
  <c r="S591" i="16"/>
  <c r="T587" i="16"/>
  <c r="S587" i="16"/>
  <c r="T583" i="16"/>
  <c r="S583" i="16"/>
  <c r="T579" i="16"/>
  <c r="S579" i="16"/>
  <c r="T575" i="16"/>
  <c r="S575" i="16"/>
  <c r="AB1811" i="16"/>
  <c r="AB1755" i="16"/>
  <c r="AB1699" i="16"/>
  <c r="AB1695" i="16"/>
  <c r="AB1663" i="16"/>
  <c r="AB1651" i="16"/>
  <c r="AB1635" i="16"/>
  <c r="AB1611" i="16"/>
  <c r="AB1603" i="16"/>
  <c r="AB1563" i="16"/>
  <c r="AB1323" i="16"/>
  <c r="AB1275" i="16"/>
  <c r="AB1211" i="16"/>
  <c r="AB1203" i="16"/>
  <c r="AB1187" i="16"/>
  <c r="AB1075" i="16"/>
  <c r="AB1043" i="16"/>
  <c r="AB1035" i="16"/>
  <c r="AB903" i="16"/>
  <c r="AB775" i="16"/>
  <c r="AB647" i="16"/>
  <c r="AB2456" i="16"/>
  <c r="AB2450" i="16"/>
  <c r="AB2392" i="16"/>
  <c r="AB2386" i="16"/>
  <c r="AB2351" i="16"/>
  <c r="AB2320" i="16"/>
  <c r="AB2256" i="16"/>
  <c r="AB2192" i="16"/>
  <c r="AB2128" i="16"/>
  <c r="AB2064" i="16"/>
  <c r="AB2000" i="16"/>
  <c r="AB1936" i="16"/>
  <c r="AB1778" i="16"/>
  <c r="AB1772" i="16"/>
  <c r="AB1327" i="16"/>
  <c r="AB1247" i="16"/>
  <c r="AB1223" i="16"/>
  <c r="AB1183" i="16"/>
  <c r="AB1071" i="16"/>
  <c r="V809" i="16"/>
  <c r="V807" i="16"/>
  <c r="H807" i="16" s="1"/>
  <c r="V803" i="16"/>
  <c r="V799" i="16"/>
  <c r="V795" i="16"/>
  <c r="R795" i="16" s="1"/>
  <c r="V791" i="16"/>
  <c r="R791" i="16" s="1"/>
  <c r="V787" i="16"/>
  <c r="J787" i="16" s="1"/>
  <c r="V783" i="16"/>
  <c r="H783" i="16" s="1"/>
  <c r="V771" i="16"/>
  <c r="J771" i="16" s="1"/>
  <c r="AB805" i="16"/>
  <c r="AB801" i="16"/>
  <c r="AB797" i="16"/>
  <c r="AB793" i="16"/>
  <c r="AB789" i="16"/>
  <c r="AB785" i="16"/>
  <c r="AB781" i="16"/>
  <c r="AB777" i="16"/>
  <c r="AB773"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AB2415" i="16"/>
  <c r="G2415" i="16"/>
  <c r="V2399" i="16"/>
  <c r="G2399" i="16" s="1"/>
  <c r="AB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G1623" i="16" s="1"/>
  <c r="AB1623" i="16"/>
  <c r="V1617" i="16"/>
  <c r="AB1617" i="16"/>
  <c r="V1600" i="16"/>
  <c r="AB1600" i="16"/>
  <c r="V1591" i="16"/>
  <c r="AB1591" i="16"/>
  <c r="G1591" i="16"/>
  <c r="V1386" i="16"/>
  <c r="J1386" i="16" s="1"/>
  <c r="AB1386" i="16"/>
  <c r="V1376" i="16"/>
  <c r="J1376" i="16" s="1"/>
  <c r="AB1376" i="16"/>
  <c r="R1363" i="16"/>
  <c r="V1360" i="16"/>
  <c r="AB1360" i="16"/>
  <c r="V1117" i="16"/>
  <c r="AB1117" i="16"/>
  <c r="V1081" i="16"/>
  <c r="AB1081" i="16"/>
  <c r="V1061" i="16"/>
  <c r="G1061" i="16"/>
  <c r="F815" i="16"/>
  <c r="J815" i="16"/>
  <c r="E805" i="16"/>
  <c r="X805" i="16" s="1"/>
  <c r="J805" i="16"/>
  <c r="H657" i="16"/>
  <c r="J747" i="16"/>
  <c r="G815" i="16"/>
  <c r="J615" i="16"/>
  <c r="R915" i="16"/>
  <c r="J1363" i="16"/>
  <c r="G1617" i="16"/>
  <c r="G721" i="16"/>
  <c r="H406" i="16"/>
  <c r="R2404" i="16"/>
  <c r="G2404" i="16"/>
  <c r="E2404" i="16"/>
  <c r="X2404" i="16" s="1"/>
  <c r="V1912" i="16"/>
  <c r="J1912" i="16" s="1"/>
  <c r="AB1912" i="16"/>
  <c r="V1883" i="16"/>
  <c r="V1862" i="16"/>
  <c r="AB1862" i="16"/>
  <c r="V1668" i="16"/>
  <c r="F1668" i="16" s="1"/>
  <c r="AB1668" i="16"/>
  <c r="V1647" i="16"/>
  <c r="G1647" i="16"/>
  <c r="V1641" i="16"/>
  <c r="I1641" i="16" s="1"/>
  <c r="AB1641" i="16"/>
  <c r="V1631" i="16"/>
  <c r="AB1631" i="16"/>
  <c r="R1622" i="16"/>
  <c r="G1622" i="16"/>
  <c r="G1454" i="16"/>
  <c r="J1454" i="16"/>
  <c r="AB1426" i="16"/>
  <c r="V1426" i="16"/>
  <c r="H1426" i="16" s="1"/>
  <c r="V1412" i="16"/>
  <c r="AB1412" i="16"/>
  <c r="V1385" i="16"/>
  <c r="J1385" i="16" s="1"/>
  <c r="AB1385" i="16"/>
  <c r="V1366" i="16"/>
  <c r="F1366" i="16" s="1"/>
  <c r="AB1366" i="16"/>
  <c r="AB1345" i="16"/>
  <c r="V1345" i="16"/>
  <c r="G1345" i="16"/>
  <c r="V1265" i="16"/>
  <c r="G1265" i="16" s="1"/>
  <c r="AB1265" i="16"/>
  <c r="V1252" i="16"/>
  <c r="R1252" i="16" s="1"/>
  <c r="AB1252" i="16"/>
  <c r="V1246" i="16"/>
  <c r="I1246" i="16" s="1"/>
  <c r="AB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X53" i="16"/>
  <c r="X40"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565" i="16"/>
  <c r="J317" i="16"/>
  <c r="V2162" i="16"/>
  <c r="AB2162" i="16"/>
  <c r="V2159" i="16"/>
  <c r="AB2159" i="16"/>
  <c r="V2146" i="16"/>
  <c r="J2146" i="16" s="1"/>
  <c r="AB2146" i="16"/>
  <c r="V2143" i="16"/>
  <c r="G2143" i="16" s="1"/>
  <c r="AB2143" i="16"/>
  <c r="V2134" i="16"/>
  <c r="E2134" i="16" s="1"/>
  <c r="X2134" i="16" s="1"/>
  <c r="AB2134" i="16"/>
  <c r="V2131" i="16"/>
  <c r="G2131" i="16"/>
  <c r="AB2131" i="16"/>
  <c r="V2128" i="16"/>
  <c r="J2128" i="16" s="1"/>
  <c r="V2122" i="16"/>
  <c r="E2122" i="16" s="1"/>
  <c r="X2122" i="16" s="1"/>
  <c r="G2119" i="16"/>
  <c r="H2119" i="16"/>
  <c r="I2119" i="16"/>
  <c r="F2119" i="16"/>
  <c r="E2119" i="16"/>
  <c r="X2119" i="16" s="1"/>
  <c r="AB2418" i="16"/>
  <c r="V2418" i="16"/>
  <c r="H2418" i="16" s="1"/>
  <c r="V2402" i="16"/>
  <c r="AB2402" i="16"/>
  <c r="V2390" i="16"/>
  <c r="AB2390" i="16"/>
  <c r="E1903" i="16"/>
  <c r="X1903" i="16" s="1"/>
  <c r="F1903" i="16"/>
  <c r="H1903" i="16"/>
  <c r="R1903" i="16"/>
  <c r="J1903" i="16"/>
  <c r="V1887" i="16"/>
  <c r="AB1887" i="16"/>
  <c r="V1875" i="16"/>
  <c r="G1875" i="16" s="1"/>
  <c r="AB1875" i="16"/>
  <c r="V1847" i="16"/>
  <c r="AB1847" i="16"/>
  <c r="AB1708" i="16"/>
  <c r="V1708" i="16"/>
  <c r="F1708" i="16" s="1"/>
  <c r="V1672" i="16"/>
  <c r="AB1672" i="16"/>
  <c r="V1642" i="16"/>
  <c r="AB1642" i="16"/>
  <c r="V1632" i="16"/>
  <c r="F1632" i="16" s="1"/>
  <c r="AB1632" i="16"/>
  <c r="V1610" i="16"/>
  <c r="G1610" i="16" s="1"/>
  <c r="AB1610" i="16"/>
  <c r="R1588" i="16"/>
  <c r="G1588" i="16"/>
  <c r="F1588" i="16"/>
  <c r="V1452" i="16"/>
  <c r="G1452" i="16" s="1"/>
  <c r="AB1452" i="16"/>
  <c r="V1448" i="16"/>
  <c r="AB1448" i="16"/>
  <c r="V1420" i="16"/>
  <c r="H1420" i="16" s="1"/>
  <c r="AB1420" i="16"/>
  <c r="V1416" i="16"/>
  <c r="F1416" i="16" s="1"/>
  <c r="AB1416" i="16"/>
  <c r="V1373" i="16"/>
  <c r="J1373" i="16" s="1"/>
  <c r="AB1373" i="16"/>
  <c r="V1356" i="16"/>
  <c r="AB1356" i="16"/>
  <c r="V1155" i="16"/>
  <c r="G1155" i="16" s="1"/>
  <c r="AB1155" i="16"/>
  <c r="V1121" i="16"/>
  <c r="G1121" i="16" s="1"/>
  <c r="AB1121" i="16"/>
  <c r="V1077" i="16"/>
  <c r="H1077" i="16" s="1"/>
  <c r="AB1077" i="16"/>
  <c r="V1064" i="16"/>
  <c r="G1064" i="16" s="1"/>
  <c r="AB1064" i="16"/>
  <c r="AB1031" i="16"/>
  <c r="V1031" i="16"/>
  <c r="I971" i="16"/>
  <c r="R971" i="16"/>
  <c r="H885" i="16"/>
  <c r="R739" i="16"/>
  <c r="F739" i="16"/>
  <c r="J733" i="16"/>
  <c r="R733" i="16"/>
  <c r="I490" i="16"/>
  <c r="F490" i="16"/>
  <c r="I354" i="16"/>
  <c r="F354" i="16"/>
  <c r="G354" i="16"/>
  <c r="G1638" i="16"/>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J1400" i="16" s="1"/>
  <c r="AB1400" i="16"/>
  <c r="G1372" i="16"/>
  <c r="R1372" i="16"/>
  <c r="V1341" i="16"/>
  <c r="G1341" i="16" s="1"/>
  <c r="AB1341" i="16"/>
  <c r="V1337" i="16"/>
  <c r="AB1337" i="16"/>
  <c r="H1235" i="16"/>
  <c r="I1235" i="16"/>
  <c r="F1235" i="16"/>
  <c r="E1235" i="16"/>
  <c r="X1235" i="16" s="1"/>
  <c r="G1235" i="16"/>
  <c r="V1205" i="16"/>
  <c r="F1205" i="16" s="1"/>
  <c r="AB1205" i="16"/>
  <c r="V1189" i="16"/>
  <c r="G1189" i="16" s="1"/>
  <c r="AB1189" i="16"/>
  <c r="V1164" i="16"/>
  <c r="H1164" i="16" s="1"/>
  <c r="AB1164" i="16"/>
  <c r="V1158" i="16"/>
  <c r="J1158" i="16" s="1"/>
  <c r="AB1158" i="16"/>
  <c r="G1123" i="16"/>
  <c r="I1123" i="16"/>
  <c r="E1123" i="16"/>
  <c r="X1123" i="16" s="1"/>
  <c r="J1123" i="16"/>
  <c r="V1096" i="16"/>
  <c r="J1096" i="16" s="1"/>
  <c r="AB1096" i="16"/>
  <c r="V1076" i="16"/>
  <c r="J1076" i="16" s="1"/>
  <c r="AB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X12" i="16"/>
  <c r="R433" i="16"/>
  <c r="R145" i="16"/>
  <c r="G425" i="16"/>
  <c r="H429" i="16"/>
  <c r="R719" i="16"/>
  <c r="H961" i="16"/>
  <c r="F2404" i="16"/>
  <c r="F867" i="16"/>
  <c r="E1454" i="16"/>
  <c r="X1454" i="16" s="1"/>
  <c r="H237" i="16"/>
  <c r="E1382" i="16"/>
  <c r="X1382" i="16" s="1"/>
  <c r="R1597" i="16"/>
  <c r="F107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J168" i="16"/>
  <c r="H1710" i="16"/>
  <c r="R94" i="16"/>
  <c r="I117" i="16"/>
  <c r="F927" i="16"/>
  <c r="G561" i="16"/>
  <c r="H113" i="16"/>
  <c r="R2384" i="16"/>
  <c r="F177" i="16"/>
  <c r="I489" i="16"/>
  <c r="G365" i="16"/>
  <c r="I205" i="16"/>
  <c r="G1912" i="16"/>
  <c r="G513" i="16"/>
  <c r="J197" i="16"/>
  <c r="R277" i="16"/>
  <c r="J1017" i="16"/>
  <c r="H661" i="16"/>
  <c r="E104" i="16"/>
  <c r="X104" i="16" s="1"/>
  <c r="F213" i="16"/>
  <c r="I345" i="16"/>
  <c r="I341" i="16"/>
  <c r="H281" i="16"/>
  <c r="F485" i="16"/>
  <c r="G829" i="16"/>
  <c r="H337" i="16"/>
  <c r="H257" i="16"/>
  <c r="E1413" i="16"/>
  <c r="X1413" i="16" s="1"/>
  <c r="R99" i="16"/>
  <c r="F373" i="16"/>
  <c r="J489" i="16"/>
  <c r="E469" i="16"/>
  <c r="X469" i="16" s="1"/>
  <c r="E177" i="16"/>
  <c r="X177" i="16" s="1"/>
  <c r="F163" i="16"/>
  <c r="AB875" i="16"/>
  <c r="V2168" i="16"/>
  <c r="AB2168" i="16"/>
  <c r="V2152" i="16"/>
  <c r="AB2152" i="16"/>
  <c r="V2142" i="16"/>
  <c r="F2142" i="16" s="1"/>
  <c r="AB2142" i="16"/>
  <c r="V2139" i="16"/>
  <c r="G2139" i="16" s="1"/>
  <c r="AB2139" i="16"/>
  <c r="V2118" i="16"/>
  <c r="AB2118" i="16"/>
  <c r="V2115" i="16"/>
  <c r="G2115" i="16" s="1"/>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s="1"/>
  <c r="G2503" i="16"/>
  <c r="J2503" i="16"/>
  <c r="H2503" i="16"/>
  <c r="F2503" i="16"/>
  <c r="F2501" i="16"/>
  <c r="H2501" i="16"/>
  <c r="G2501" i="16"/>
  <c r="I2501" i="16"/>
  <c r="AB2296" i="16"/>
  <c r="V2296" i="16"/>
  <c r="V2270" i="16"/>
  <c r="H2270" i="16" s="1"/>
  <c r="AB2270" i="16"/>
  <c r="V2246" i="16"/>
  <c r="AB2246" i="16"/>
  <c r="V2243" i="16"/>
  <c r="G2243" i="16" s="1"/>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R2466" i="16" s="1"/>
  <c r="AB2466" i="16"/>
  <c r="V2454" i="16"/>
  <c r="I2454" i="16" s="1"/>
  <c r="AB2454" i="16"/>
  <c r="V2448" i="16"/>
  <c r="H2448" i="16" s="1"/>
  <c r="V2442" i="16"/>
  <c r="R2442" i="16" s="1"/>
  <c r="AB2354" i="16"/>
  <c r="V2354" i="16"/>
  <c r="G2354" i="16" s="1"/>
  <c r="V2338" i="16"/>
  <c r="G2338" i="16" s="1"/>
  <c r="AB2338" i="16"/>
  <c r="V2335" i="16"/>
  <c r="AB2335" i="16"/>
  <c r="V2326" i="16"/>
  <c r="G2326" i="16" s="1"/>
  <c r="AB2326" i="16"/>
  <c r="V2320" i="16"/>
  <c r="J2320" i="16" s="1"/>
  <c r="V2314" i="16"/>
  <c r="E2314" i="16" s="1"/>
  <c r="X2314" i="16" s="1"/>
  <c r="AB2226" i="16"/>
  <c r="V2226" i="16"/>
  <c r="V2223" i="16"/>
  <c r="AB2223" i="16"/>
  <c r="V2210" i="16"/>
  <c r="F2210" i="16" s="1"/>
  <c r="AB2210" i="16"/>
  <c r="V2207" i="16"/>
  <c r="AB2207" i="16"/>
  <c r="V2198" i="16"/>
  <c r="R2198" i="16" s="1"/>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E1936" i="16" s="1"/>
  <c r="X1936" i="16" s="1"/>
  <c r="V1930" i="16"/>
  <c r="H1930" i="16" s="1"/>
  <c r="AB1836" i="16"/>
  <c r="V1836" i="16"/>
  <c r="R1836" i="16" s="1"/>
  <c r="V1832" i="16"/>
  <c r="R1832" i="16" s="1"/>
  <c r="AB1832" i="16"/>
  <c r="V1800" i="16"/>
  <c r="I1800" i="16" s="1"/>
  <c r="AB1800" i="16"/>
  <c r="V1770" i="16"/>
  <c r="G1770" i="16" s="1"/>
  <c r="AB1770" i="16"/>
  <c r="J1751" i="16"/>
  <c r="I1751" i="16"/>
  <c r="V1738" i="16"/>
  <c r="H1738" i="16" s="1"/>
  <c r="AB1738" i="16"/>
  <c r="V1728" i="16"/>
  <c r="R1728" i="16" s="1"/>
  <c r="AB1728" i="16"/>
  <c r="V1719" i="16"/>
  <c r="J1719" i="16" s="1"/>
  <c r="AB1719" i="16"/>
  <c r="V1580" i="16"/>
  <c r="AB1580" i="16"/>
  <c r="V1576" i="16"/>
  <c r="J1576" i="16" s="1"/>
  <c r="AB1576" i="16"/>
  <c r="AB1548" i="16"/>
  <c r="V1548" i="16"/>
  <c r="V1544" i="16"/>
  <c r="F1544" i="16" s="1"/>
  <c r="AB1544" i="16"/>
  <c r="V1514" i="16"/>
  <c r="F1514" i="16" s="1"/>
  <c r="AB1514" i="16"/>
  <c r="V1504" i="16"/>
  <c r="E1504" i="16" s="1"/>
  <c r="X1504" i="16" s="1"/>
  <c r="AB1504" i="16"/>
  <c r="V1495" i="16"/>
  <c r="AB1495" i="16"/>
  <c r="V1489" i="16"/>
  <c r="F1489" i="16" s="1"/>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E2216" i="16" s="1"/>
  <c r="X2216" i="16" s="1"/>
  <c r="AB2216" i="16"/>
  <c r="V2179" i="16"/>
  <c r="AB2179" i="16"/>
  <c r="V2104" i="16"/>
  <c r="I2104" i="16" s="1"/>
  <c r="AB2104" i="16"/>
  <c r="V2088" i="16"/>
  <c r="R2088" i="16" s="1"/>
  <c r="AB2088" i="16"/>
  <c r="V2078" i="16"/>
  <c r="R2078" i="16" s="1"/>
  <c r="AB2078" i="16"/>
  <c r="V2075" i="16"/>
  <c r="G2075" i="16"/>
  <c r="V2054" i="16"/>
  <c r="G2054" i="16" s="1"/>
  <c r="V2051" i="16"/>
  <c r="G2051" i="16"/>
  <c r="AB2051" i="16"/>
  <c r="V1960" i="16"/>
  <c r="H1960" i="16" s="1"/>
  <c r="AB1960" i="16"/>
  <c r="V1950" i="16"/>
  <c r="I1950" i="16" s="1"/>
  <c r="AB1950" i="16"/>
  <c r="V1947" i="16"/>
  <c r="G1947" i="16" s="1"/>
  <c r="AB1947" i="16"/>
  <c r="V1926" i="16"/>
  <c r="AB1926" i="16"/>
  <c r="V1923" i="16"/>
  <c r="G1923" i="16"/>
  <c r="AB1842" i="16"/>
  <c r="V1842" i="16"/>
  <c r="H1842" i="16" s="1"/>
  <c r="V1796" i="16"/>
  <c r="F1796" i="16" s="1"/>
  <c r="AB1796" i="16"/>
  <c r="V1793" i="16"/>
  <c r="R1793" i="16" s="1"/>
  <c r="AB1793" i="16"/>
  <c r="V1784" i="16"/>
  <c r="AB1784" i="16"/>
  <c r="V1769" i="16"/>
  <c r="AB1769" i="16"/>
  <c r="V1759" i="16"/>
  <c r="AB1759" i="16"/>
  <c r="V1586" i="16"/>
  <c r="AB1586" i="16"/>
  <c r="AB1554" i="16"/>
  <c r="V1554" i="16"/>
  <c r="R1554" i="16" s="1"/>
  <c r="V1540" i="16"/>
  <c r="AB1540" i="16"/>
  <c r="V1513" i="16"/>
  <c r="AB1513" i="16"/>
  <c r="F1503" i="16"/>
  <c r="J1503" i="16"/>
  <c r="E1503" i="16"/>
  <c r="X1503" i="16" s="1"/>
  <c r="V2431" i="16"/>
  <c r="H2431" i="16" s="1"/>
  <c r="AB2431" i="16"/>
  <c r="V2367" i="16"/>
  <c r="H2367" i="16" s="1"/>
  <c r="AB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I1612" i="16" s="1"/>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F1312" i="16" s="1"/>
  <c r="AB1312" i="16"/>
  <c r="V1308" i="16"/>
  <c r="J1308" i="16" s="1"/>
  <c r="AB1308" i="16"/>
  <c r="V1302" i="16"/>
  <c r="F1302" i="16" s="1"/>
  <c r="AB1302" i="16"/>
  <c r="V1264" i="16"/>
  <c r="AB1264" i="16"/>
  <c r="F1257" i="16"/>
  <c r="E1257" i="16"/>
  <c r="X1257" i="16" s="1"/>
  <c r="V1245" i="16"/>
  <c r="AB1245" i="16"/>
  <c r="V1224" i="16"/>
  <c r="G1224" i="16" s="1"/>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0" i="16"/>
  <c r="I2330" i="16"/>
  <c r="F2282" i="16"/>
  <c r="R2282" i="16"/>
  <c r="J2282" i="16"/>
  <c r="I2282" i="16"/>
  <c r="I2274" i="16"/>
  <c r="E2274" i="16"/>
  <c r="X2274" i="16" s="1"/>
  <c r="R2226" i="16"/>
  <c r="E2226" i="16"/>
  <c r="X2226" i="16" s="1"/>
  <c r="G2218" i="16"/>
  <c r="F2218"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R1765" i="16"/>
  <c r="E1765" i="16"/>
  <c r="X1765" i="16" s="1"/>
  <c r="I1765" i="16"/>
  <c r="J1765" i="16"/>
  <c r="F1765" i="16"/>
  <c r="H1765" i="16"/>
  <c r="R1757" i="16"/>
  <c r="G1757" i="16"/>
  <c r="H1749" i="16"/>
  <c r="G1749" i="16"/>
  <c r="H1741" i="16"/>
  <c r="E1741" i="16"/>
  <c r="X1741" i="16" s="1"/>
  <c r="R1741" i="16"/>
  <c r="I1741" i="16"/>
  <c r="J1741" i="16"/>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E1373" i="16"/>
  <c r="X1373" i="16" s="1"/>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G1308" i="16"/>
  <c r="G1305" i="16"/>
  <c r="I1305"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E1246" i="16"/>
  <c r="X1246" i="16" s="1"/>
  <c r="G1240" i="16"/>
  <c r="R1240" i="16"/>
  <c r="J1236" i="16"/>
  <c r="I1236" i="16"/>
  <c r="J1233" i="16"/>
  <c r="F1233" i="16"/>
  <c r="I1233" i="16"/>
  <c r="H1233" i="16"/>
  <c r="R1233" i="16"/>
  <c r="G1230" i="16"/>
  <c r="H1230" i="16"/>
  <c r="E1224" i="16"/>
  <c r="X1224" i="16" s="1"/>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G1077" i="16"/>
  <c r="I1067" i="16"/>
  <c r="E1067" i="16"/>
  <c r="X1067" i="16" s="1"/>
  <c r="R1067" i="16"/>
  <c r="J1067" i="16"/>
  <c r="H1067" i="16"/>
  <c r="G1062" i="16"/>
  <c r="E1062" i="16"/>
  <c r="X1062" i="16" s="1"/>
  <c r="R1062" i="16"/>
  <c r="I1049" i="16"/>
  <c r="H1049" i="16"/>
  <c r="J1049" i="16"/>
  <c r="G1049" i="16"/>
  <c r="E1033" i="16"/>
  <c r="X1033" i="16" s="1"/>
  <c r="R1033" i="16"/>
  <c r="G1033" i="16"/>
  <c r="G1025" i="16"/>
  <c r="R1025" i="16"/>
  <c r="F1025" i="16"/>
  <c r="F1021" i="16"/>
  <c r="G1021" i="16"/>
  <c r="R1021" i="16"/>
  <c r="I1021" i="16"/>
  <c r="H1021" i="16"/>
  <c r="G1019" i="16"/>
  <c r="I1019" i="16"/>
  <c r="E1019" i="16"/>
  <c r="X1019" i="16" s="1"/>
  <c r="R1017" i="16"/>
  <c r="F1017" i="16"/>
  <c r="H1017" i="16"/>
  <c r="G1017" i="16"/>
  <c r="G1015" i="16"/>
  <c r="I1015" i="16"/>
  <c r="G1013" i="16"/>
  <c r="G1011" i="16"/>
  <c r="E1009" i="16"/>
  <c r="X1009" i="16" s="1"/>
  <c r="I1009" i="16"/>
  <c r="R1009" i="16"/>
  <c r="J1009"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F997" i="16"/>
  <c r="J995" i="16"/>
  <c r="F993" i="16"/>
  <c r="G993" i="16"/>
  <c r="R993" i="16"/>
  <c r="E993" i="16"/>
  <c r="X993" i="16" s="1"/>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F981" i="16"/>
  <c r="R979" i="16"/>
  <c r="G977" i="16"/>
  <c r="E977" i="16"/>
  <c r="X977" i="16" s="1"/>
  <c r="R977" i="16"/>
  <c r="G975" i="16"/>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J955" i="16"/>
  <c r="G953" i="16"/>
  <c r="I953" i="16"/>
  <c r="F953" i="16"/>
  <c r="E951" i="16"/>
  <c r="X951" i="16" s="1"/>
  <c r="G947" i="16"/>
  <c r="F947" i="16"/>
  <c r="R945" i="16"/>
  <c r="J945" i="16"/>
  <c r="J943" i="16"/>
  <c r="I943" i="16"/>
  <c r="R943" i="16"/>
  <c r="F943" i="16"/>
  <c r="R941" i="16"/>
  <c r="J941" i="16"/>
  <c r="F941" i="16"/>
  <c r="E941" i="16"/>
  <c r="X941" i="16" s="1"/>
  <c r="E939" i="16"/>
  <c r="X939" i="16" s="1"/>
  <c r="H937" i="16"/>
  <c r="G937" i="16"/>
  <c r="J937" i="16"/>
  <c r="R937" i="16"/>
  <c r="I935" i="16"/>
  <c r="R933" i="16"/>
  <c r="G931" i="16"/>
  <c r="H931" i="16"/>
  <c r="F931" i="16"/>
  <c r="I929" i="16"/>
  <c r="G929" i="16"/>
  <c r="J929" i="16"/>
  <c r="J927" i="16"/>
  <c r="G927" i="16"/>
  <c r="H927" i="16"/>
  <c r="R927" i="16"/>
  <c r="H925" i="16"/>
  <c r="I925" i="16"/>
  <c r="R925" i="16"/>
  <c r="E925" i="16"/>
  <c r="X925" i="16" s="1"/>
  <c r="J925" i="16"/>
  <c r="E923" i="16"/>
  <c r="X923" i="16" s="1"/>
  <c r="I921" i="16"/>
  <c r="R921" i="16"/>
  <c r="F921" i="16"/>
  <c r="F919" i="16"/>
  <c r="J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G901" i="16"/>
  <c r="F899" i="16"/>
  <c r="H897" i="16"/>
  <c r="G897" i="16"/>
  <c r="I895" i="16"/>
  <c r="H893" i="16"/>
  <c r="I893" i="16"/>
  <c r="I891" i="16"/>
  <c r="G891" i="16"/>
  <c r="R891" i="16"/>
  <c r="E891" i="16"/>
  <c r="X891" i="16" s="1"/>
  <c r="H891" i="16"/>
  <c r="F891" i="16"/>
  <c r="J891" i="16"/>
  <c r="J889" i="16"/>
  <c r="E889" i="16"/>
  <c r="X889" i="16" s="1"/>
  <c r="G889" i="16"/>
  <c r="R889" i="16"/>
  <c r="I889" i="16"/>
  <c r="E887" i="16"/>
  <c r="X887" i="16" s="1"/>
  <c r="F887" i="16"/>
  <c r="J887" i="16"/>
  <c r="R885" i="16"/>
  <c r="R883" i="16"/>
  <c r="R881" i="16"/>
  <c r="J881" i="16"/>
  <c r="H881" i="16"/>
  <c r="G881" i="16"/>
  <c r="H879" i="16"/>
  <c r="I879" i="16"/>
  <c r="E877" i="16"/>
  <c r="X877" i="16" s="1"/>
  <c r="I877" i="16"/>
  <c r="G877" i="16"/>
  <c r="H877" i="16"/>
  <c r="F877" i="16"/>
  <c r="I873" i="16"/>
  <c r="E873" i="16"/>
  <c r="X873" i="16" s="1"/>
  <c r="R873" i="16"/>
  <c r="H873" i="16"/>
  <c r="G873" i="16"/>
  <c r="E871" i="16"/>
  <c r="X871" i="16" s="1"/>
  <c r="F871" i="16"/>
  <c r="G871" i="16"/>
  <c r="J871" i="16"/>
  <c r="R869" i="16"/>
  <c r="E865" i="16"/>
  <c r="X865" i="16" s="1"/>
  <c r="G865" i="16"/>
  <c r="F865" i="16"/>
  <c r="H865" i="16"/>
  <c r="I863" i="16"/>
  <c r="F861" i="16"/>
  <c r="H861" i="16"/>
  <c r="E861" i="16"/>
  <c r="X861" i="16" s="1"/>
  <c r="G861" i="16"/>
  <c r="R861" i="16"/>
  <c r="E857" i="16"/>
  <c r="X857" i="16" s="1"/>
  <c r="G857" i="16"/>
  <c r="R857" i="16"/>
  <c r="H857" i="16"/>
  <c r="F857" i="16"/>
  <c r="I857" i="16"/>
  <c r="J857" i="16"/>
  <c r="G855" i="16"/>
  <c r="H855" i="16"/>
  <c r="I855" i="16"/>
  <c r="F855" i="16"/>
  <c r="I853" i="16"/>
  <c r="J851" i="16"/>
  <c r="F851" i="16"/>
  <c r="H849" i="16"/>
  <c r="E849" i="16"/>
  <c r="X849" i="16" s="1"/>
  <c r="F849" i="16"/>
  <c r="J849" i="16"/>
  <c r="R847" i="16"/>
  <c r="I845" i="16"/>
  <c r="R845" i="16"/>
  <c r="H845" i="16"/>
  <c r="F845" i="16"/>
  <c r="E843" i="16"/>
  <c r="X843" i="16" s="1"/>
  <c r="F843" i="16"/>
  <c r="G843" i="16"/>
  <c r="R843" i="16"/>
  <c r="J843" i="16"/>
  <c r="F841" i="16"/>
  <c r="G841" i="16"/>
  <c r="H839" i="16"/>
  <c r="F839" i="16"/>
  <c r="R839" i="16"/>
  <c r="G837" i="16"/>
  <c r="E833" i="16"/>
  <c r="X833" i="16" s="1"/>
  <c r="H833" i="16"/>
  <c r="I833" i="16"/>
  <c r="F831" i="16"/>
  <c r="I831" i="16"/>
  <c r="R831" i="16"/>
  <c r="E831" i="16"/>
  <c r="X831" i="16" s="1"/>
  <c r="J831" i="16"/>
  <c r="F829" i="16"/>
  <c r="J829" i="16"/>
  <c r="G827" i="16"/>
  <c r="R827" i="16"/>
  <c r="I827" i="16"/>
  <c r="E827" i="16"/>
  <c r="X827" i="16" s="1"/>
  <c r="F827" i="16"/>
  <c r="H823" i="16"/>
  <c r="F821" i="16"/>
  <c r="I819" i="16"/>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E791" i="16"/>
  <c r="X791" i="16" s="1"/>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R45" i="16"/>
  <c r="X45" i="16"/>
  <c r="R41" i="16"/>
  <c r="X41" i="16"/>
  <c r="R27" i="16"/>
  <c r="X13" i="16"/>
  <c r="R13" i="16"/>
  <c r="I1981" i="16"/>
  <c r="J1506" i="16"/>
  <c r="G893" i="16"/>
  <c r="H1757" i="16"/>
  <c r="I735" i="16"/>
  <c r="I1941" i="16"/>
  <c r="F1946" i="16"/>
  <c r="H1168" i="16"/>
  <c r="F2178" i="16"/>
  <c r="J1634" i="16"/>
  <c r="F893" i="16"/>
  <c r="F733" i="16"/>
  <c r="J2370" i="16"/>
  <c r="E2218" i="16"/>
  <c r="X2218" i="16" s="1"/>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J1845" i="16"/>
  <c r="I825" i="16"/>
  <c r="F695" i="16"/>
  <c r="R953" i="16"/>
  <c r="R875" i="16"/>
  <c r="E585" i="16"/>
  <c r="X585" i="16" s="1"/>
  <c r="J841" i="16"/>
  <c r="I829" i="16"/>
  <c r="H2106" i="16"/>
  <c r="H1938" i="16"/>
  <c r="I1930" i="16"/>
  <c r="R1461" i="16"/>
  <c r="F897" i="16"/>
  <c r="J897" i="16"/>
  <c r="R851" i="16"/>
  <c r="G747" i="16"/>
  <c r="I1749" i="16"/>
  <c r="J1749" i="16"/>
  <c r="F1669" i="16"/>
  <c r="E867" i="16"/>
  <c r="X867" i="16" s="1"/>
  <c r="I2162" i="16"/>
  <c r="E1893" i="16"/>
  <c r="X1893" i="16" s="1"/>
  <c r="G1786" i="16"/>
  <c r="R747" i="16"/>
  <c r="F2442" i="16"/>
  <c r="G1493" i="16"/>
  <c r="E1493" i="16"/>
  <c r="X1493" i="16" s="1"/>
  <c r="I1267" i="16"/>
  <c r="I1706" i="16"/>
  <c r="F1509" i="16"/>
  <c r="I1509" i="16"/>
  <c r="J1019" i="16"/>
  <c r="J1333" i="16"/>
  <c r="J1305" i="16"/>
  <c r="H1305" i="16"/>
  <c r="E763" i="16"/>
  <c r="X763" i="16" s="1"/>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F711" i="16"/>
  <c r="H941" i="16"/>
  <c r="F929" i="16"/>
  <c r="G811" i="16"/>
  <c r="R727" i="16"/>
  <c r="E635" i="16"/>
  <c r="X635" i="16" s="1"/>
  <c r="H607" i="16"/>
  <c r="I1925" i="16"/>
  <c r="J1230" i="16"/>
  <c r="I1027" i="16"/>
  <c r="I731" i="16"/>
  <c r="I715" i="16"/>
  <c r="F683" i="16"/>
  <c r="I667" i="16"/>
  <c r="R639" i="16"/>
  <c r="E611" i="16"/>
  <c r="X611" i="16" s="1"/>
  <c r="G2346" i="16"/>
  <c r="J603" i="16"/>
  <c r="F1139" i="16"/>
  <c r="F803" i="16"/>
  <c r="J743" i="16"/>
  <c r="R723" i="16"/>
  <c r="I663" i="16"/>
  <c r="E643" i="16"/>
  <c r="X643" i="16" s="1"/>
  <c r="E1901" i="16"/>
  <c r="X1901" i="16" s="1"/>
  <c r="R1821" i="16"/>
  <c r="E1352" i="16"/>
  <c r="X1352" i="16" s="1"/>
  <c r="J999" i="16"/>
  <c r="H791" i="16"/>
  <c r="E627" i="16"/>
  <c r="X627" i="16" s="1"/>
  <c r="J623" i="16"/>
  <c r="J1352" i="16"/>
  <c r="J711" i="16"/>
  <c r="H679" i="16"/>
  <c r="G1023"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F835" i="16"/>
  <c r="G302" i="16"/>
  <c r="J206" i="16"/>
  <c r="H390" i="16"/>
  <c r="J575" i="16"/>
  <c r="I1541" i="16"/>
  <c r="E911" i="16"/>
  <c r="X911" i="16" s="1"/>
  <c r="I2226"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E721" i="16"/>
  <c r="X721" i="16" s="1"/>
  <c r="R1001" i="16"/>
  <c r="I645" i="16"/>
  <c r="R625" i="16"/>
  <c r="G118" i="16"/>
  <c r="I969" i="16"/>
  <c r="H761" i="16"/>
  <c r="J105" i="16"/>
  <c r="E649" i="16"/>
  <c r="X649" i="16" s="1"/>
  <c r="J703" i="16"/>
  <c r="E637" i="16"/>
  <c r="X637" i="16" s="1"/>
  <c r="E1049" i="16"/>
  <c r="X1049" i="16" s="1"/>
  <c r="J514" i="16"/>
  <c r="I739" i="16"/>
  <c r="R1013" i="16"/>
  <c r="X9" i="16"/>
  <c r="I1525" i="16"/>
  <c r="I737" i="16"/>
  <c r="E881" i="16"/>
  <c r="X881" i="16" s="1"/>
  <c r="H2021" i="16"/>
  <c r="J518" i="16"/>
  <c r="G490" i="16"/>
  <c r="G1261" i="16"/>
  <c r="E1021" i="16"/>
  <c r="X1021" i="16" s="1"/>
  <c r="H1413" i="16"/>
  <c r="F687" i="16"/>
  <c r="G779" i="16"/>
  <c r="I1389" i="16"/>
  <c r="G2362" i="16"/>
  <c r="E1581" i="16"/>
  <c r="X1581" i="16" s="1"/>
  <c r="I871" i="16"/>
  <c r="F745" i="16"/>
  <c r="I789" i="16"/>
  <c r="G825" i="16"/>
  <c r="R1701" i="16"/>
  <c r="G1597" i="16"/>
  <c r="F1361" i="16"/>
  <c r="R895" i="16"/>
  <c r="I765" i="16"/>
  <c r="R725" i="16"/>
  <c r="I805" i="16"/>
  <c r="F987" i="16"/>
  <c r="F693" i="16"/>
  <c r="F1877" i="16"/>
  <c r="G1289" i="16"/>
  <c r="G745" i="16"/>
  <c r="J1083" i="16"/>
  <c r="H1829" i="16"/>
  <c r="F823" i="16"/>
  <c r="J745" i="16"/>
  <c r="F1009" i="16"/>
  <c r="H1289" i="16"/>
  <c r="F581" i="16"/>
  <c r="G635" i="16"/>
  <c r="H715" i="16"/>
  <c r="J811" i="16"/>
  <c r="H905" i="16"/>
  <c r="G941" i="16"/>
  <c r="J1853" i="16"/>
  <c r="R797" i="16"/>
  <c r="F73" i="16"/>
  <c r="J845" i="16"/>
  <c r="J1677" i="16"/>
  <c r="H621" i="16"/>
  <c r="J861" i="16"/>
  <c r="H681" i="16"/>
  <c r="E781" i="16"/>
  <c r="X781" i="16" s="1"/>
  <c r="G1177" i="16"/>
  <c r="J1339" i="16"/>
  <c r="H1661" i="16"/>
  <c r="G1557" i="16"/>
  <c r="H1453" i="16"/>
  <c r="I1861" i="16"/>
  <c r="I2005" i="16"/>
  <c r="H581" i="16"/>
  <c r="E641" i="16"/>
  <c r="X641" i="16" s="1"/>
  <c r="F617" i="16"/>
  <c r="J59" i="16"/>
  <c r="G282" i="16"/>
  <c r="R1501" i="16"/>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F1015" i="16"/>
  <c r="E937" i="16"/>
  <c r="X937" i="16" s="1"/>
  <c r="R909" i="16"/>
  <c r="R833" i="16"/>
  <c r="J783" i="16"/>
  <c r="F675" i="16"/>
  <c r="G659" i="16"/>
  <c r="E631" i="16"/>
  <c r="X631" i="16" s="1"/>
  <c r="E615" i="16"/>
  <c r="X615" i="16" s="1"/>
  <c r="I2122" i="16"/>
  <c r="H1917" i="16"/>
  <c r="H929" i="16"/>
  <c r="R879" i="16"/>
  <c r="H799" i="16"/>
  <c r="H727" i="16"/>
  <c r="R607" i="16"/>
  <c r="H1925" i="16"/>
  <c r="G921" i="16"/>
  <c r="G803" i="16"/>
  <c r="J731" i="16"/>
  <c r="E715" i="16"/>
  <c r="X715" i="16" s="1"/>
  <c r="J683" i="16"/>
  <c r="F647" i="16"/>
  <c r="J639" i="16"/>
  <c r="E577" i="16"/>
  <c r="X577" i="16" s="1"/>
  <c r="F1770" i="16"/>
  <c r="R871" i="16"/>
  <c r="I643" i="16"/>
  <c r="R803" i="16"/>
  <c r="I743" i="16"/>
  <c r="E723" i="16"/>
  <c r="X723" i="16" s="1"/>
  <c r="F655" i="16"/>
  <c r="F573" i="16"/>
  <c r="H1933" i="16"/>
  <c r="R1901" i="16"/>
  <c r="J1821" i="16"/>
  <c r="I999" i="16"/>
  <c r="E1195" i="16"/>
  <c r="X1195" i="16" s="1"/>
  <c r="J921" i="16"/>
  <c r="J627" i="16"/>
  <c r="E623" i="16"/>
  <c r="X623" i="16" s="1"/>
  <c r="H957"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E358" i="16"/>
  <c r="X358" i="16" s="1"/>
  <c r="I390" i="16"/>
  <c r="J1437" i="16"/>
  <c r="G446" i="16"/>
  <c r="I1437" i="16"/>
  <c r="J1501" i="16"/>
  <c r="E717" i="16"/>
  <c r="X717" i="16" s="1"/>
  <c r="J839" i="16"/>
  <c r="G178" i="16"/>
  <c r="F833" i="16"/>
  <c r="R1610" i="16"/>
  <c r="G566" i="16"/>
  <c r="R278" i="16"/>
  <c r="R2202" i="16"/>
  <c r="E1233" i="16"/>
  <c r="X1233" i="16" s="1"/>
  <c r="F1637" i="16"/>
  <c r="H330" i="16"/>
  <c r="H150" i="16"/>
  <c r="F911" i="16"/>
  <c r="I1323" i="16"/>
  <c r="H446" i="16"/>
  <c r="H1869" i="16"/>
  <c r="J1323"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19" i="16"/>
  <c r="H705" i="16"/>
  <c r="R2010" i="16"/>
  <c r="E847" i="16"/>
  <c r="X847" i="16" s="1"/>
  <c r="H1083" i="16"/>
  <c r="G1989" i="16"/>
  <c r="I1989" i="16"/>
  <c r="R1133" i="16"/>
  <c r="J581" i="16"/>
  <c r="R651" i="16"/>
  <c r="G727" i="16"/>
  <c r="R855" i="16"/>
  <c r="G909" i="16"/>
  <c r="E945" i="16"/>
  <c r="X945"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J1642" i="16"/>
  <c r="E1845" i="16"/>
  <c r="X1845" i="16" s="1"/>
  <c r="H825" i="16"/>
  <c r="R825" i="16"/>
  <c r="I695" i="16"/>
  <c r="H953" i="16"/>
  <c r="F875" i="16"/>
  <c r="F585" i="16"/>
  <c r="R2474" i="16"/>
  <c r="R841" i="16"/>
  <c r="E829" i="16"/>
  <c r="X829" i="16" s="1"/>
  <c r="E2106" i="16"/>
  <c r="X2106" i="16" s="1"/>
  <c r="E1930" i="16"/>
  <c r="X1930" i="16" s="1"/>
  <c r="E1461" i="16"/>
  <c r="X1461" i="16" s="1"/>
  <c r="I897" i="16"/>
  <c r="E851" i="16"/>
  <c r="X851" i="16" s="1"/>
  <c r="R1749" i="16"/>
  <c r="I1669" i="16"/>
  <c r="R867" i="16"/>
  <c r="H2162" i="16"/>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I937" i="16"/>
  <c r="J909" i="16"/>
  <c r="G833" i="16"/>
  <c r="R783" i="16"/>
  <c r="F783" i="16"/>
  <c r="I675" i="16"/>
  <c r="G647" i="16"/>
  <c r="F631" i="16"/>
  <c r="I615" i="16"/>
  <c r="G577" i="16"/>
  <c r="R2122" i="16"/>
  <c r="E1917" i="16"/>
  <c r="X1917" i="16" s="1"/>
  <c r="E2258" i="16"/>
  <c r="X2258" i="16" s="1"/>
  <c r="I775" i="16"/>
  <c r="I711" i="16"/>
  <c r="R929" i="16"/>
  <c r="R811" i="16"/>
  <c r="R799" i="16"/>
  <c r="I727" i="16"/>
  <c r="E607" i="16"/>
  <c r="X607" i="16" s="1"/>
  <c r="J1925" i="16"/>
  <c r="F795" i="16"/>
  <c r="F731" i="16"/>
  <c r="J707" i="16"/>
  <c r="R667" i="16"/>
  <c r="I647" i="16"/>
  <c r="I639" i="16"/>
  <c r="R577" i="16"/>
  <c r="I975" i="16"/>
  <c r="E1139" i="16"/>
  <c r="X1139" i="16" s="1"/>
  <c r="R775" i="16"/>
  <c r="R1011" i="16"/>
  <c r="F787" i="16"/>
  <c r="R743" i="16"/>
  <c r="E663" i="16"/>
  <c r="X663" i="16" s="1"/>
  <c r="J655" i="16"/>
  <c r="R573" i="16"/>
  <c r="E1933" i="16"/>
  <c r="X1933" i="16" s="1"/>
  <c r="J1901" i="16"/>
  <c r="R999"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I150" i="16"/>
  <c r="E839" i="16"/>
  <c r="X839" i="16" s="1"/>
  <c r="F534" i="16"/>
  <c r="I2386" i="16"/>
  <c r="J1797" i="16"/>
  <c r="J911" i="16"/>
  <c r="H717" i="16"/>
  <c r="E2434" i="16"/>
  <c r="X2434" i="16" s="1"/>
  <c r="X22" i="16"/>
  <c r="I362" i="16"/>
  <c r="F1610" i="16"/>
  <c r="I927" i="16"/>
  <c r="F506" i="16"/>
  <c r="G1233" i="16"/>
  <c r="H1637" i="16"/>
  <c r="G951" i="16"/>
  <c r="G250" i="16"/>
  <c r="G326" i="16"/>
  <c r="J109" i="16"/>
  <c r="G831" i="16"/>
  <c r="F1358" i="16"/>
  <c r="E160" i="16"/>
  <c r="X160" i="16" s="1"/>
  <c r="I907" i="16"/>
  <c r="G839" i="16"/>
  <c r="H945" i="16"/>
  <c r="R967" i="16"/>
  <c r="F945" i="16"/>
  <c r="E1693" i="16"/>
  <c r="X1693" i="16" s="1"/>
  <c r="I771" i="16"/>
  <c r="F907" i="16"/>
  <c r="G1005" i="16"/>
  <c r="G943" i="16"/>
  <c r="H785"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E855" i="16"/>
  <c r="X855" i="16" s="1"/>
  <c r="G613" i="16"/>
  <c r="G1837" i="16"/>
  <c r="I1949" i="16"/>
  <c r="E1645" i="16"/>
  <c r="X1645" i="16" s="1"/>
  <c r="H753" i="16"/>
  <c r="F725" i="16"/>
  <c r="J1445" i="16"/>
  <c r="F971" i="16"/>
  <c r="G1083" i="16"/>
  <c r="H977" i="16"/>
  <c r="R1949" i="16"/>
  <c r="H1009" i="16"/>
  <c r="G1933" i="16"/>
  <c r="G615" i="16"/>
  <c r="G655" i="16"/>
  <c r="R759" i="16"/>
  <c r="I1133" i="16"/>
  <c r="J1021" i="16"/>
  <c r="J1549" i="16"/>
  <c r="G849" i="16"/>
  <c r="I861" i="16"/>
  <c r="J705" i="16"/>
  <c r="R1533" i="16"/>
  <c r="H123" i="16"/>
  <c r="R903" i="16"/>
  <c r="J773" i="16"/>
  <c r="E703" i="16"/>
  <c r="X703" i="16" s="1"/>
  <c r="H591" i="16"/>
  <c r="J741"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X43" i="16"/>
  <c r="R29" i="16"/>
  <c r="R25" i="16"/>
  <c r="X11" i="16"/>
  <c r="E2118" i="16"/>
  <c r="X2118" i="16" s="1"/>
  <c r="J2070" i="16"/>
  <c r="F1526" i="16"/>
  <c r="I1985" i="16"/>
  <c r="F1985" i="16"/>
  <c r="F1745" i="16"/>
  <c r="R1745" i="16"/>
  <c r="J832" i="16"/>
  <c r="F994" i="16"/>
  <c r="H874" i="16"/>
  <c r="F1057" i="16"/>
  <c r="H990" i="16"/>
  <c r="E1865" i="16"/>
  <c r="X1865" i="16" s="1"/>
  <c r="E1609" i="16"/>
  <c r="X1609" i="16" s="1"/>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E2398" i="16"/>
  <c r="X2398" i="16" s="1"/>
  <c r="G436" i="16"/>
  <c r="G308" i="16"/>
  <c r="J884" i="16"/>
  <c r="E153" i="16"/>
  <c r="X153" i="16" s="1"/>
  <c r="R1414" i="16"/>
  <c r="F153" i="16"/>
  <c r="J139" i="16"/>
  <c r="X25" i="16"/>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J93" i="16"/>
  <c r="F1385" i="16"/>
  <c r="H1993" i="16"/>
  <c r="I1881" i="16"/>
  <c r="I1097" i="16"/>
  <c r="F844" i="16"/>
  <c r="G93" i="16"/>
  <c r="I1889" i="16"/>
  <c r="J1097" i="16"/>
  <c r="J1857" i="16"/>
  <c r="F140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J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R49" i="16"/>
  <c r="R21" i="16"/>
  <c r="X21" i="16"/>
  <c r="R17" i="16"/>
  <c r="X17" i="16"/>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X49" i="16"/>
  <c r="X35" i="16"/>
  <c r="R35" i="16"/>
  <c r="E461" i="16"/>
  <c r="X461" i="16" s="1"/>
  <c r="E201" i="16"/>
  <c r="X201" i="16" s="1"/>
  <c r="G164" i="16"/>
  <c r="E155" i="16"/>
  <c r="X155" i="16" s="1"/>
  <c r="F59" i="16"/>
  <c r="G77" i="16"/>
  <c r="X457" i="16"/>
  <c r="X363" i="16"/>
  <c r="X268" i="16"/>
  <c r="X564" i="16"/>
  <c r="X572" i="16"/>
  <c r="X27" i="16"/>
  <c r="X351" i="16"/>
  <c r="X479"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I1348" i="16" s="1"/>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G1266" i="16" s="1"/>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F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R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R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F2326" i="16"/>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I2290" i="16"/>
  <c r="I2276" i="16"/>
  <c r="H2276" i="16"/>
  <c r="E2276" i="16"/>
  <c r="X2276" i="16" s="1"/>
  <c r="F2276" i="16"/>
  <c r="R2276" i="16"/>
  <c r="J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R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E2128" i="16"/>
  <c r="X2128" i="16" s="1"/>
  <c r="I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H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J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I1842" i="16"/>
  <c r="E1836" i="16"/>
  <c r="X1836" i="16" s="1"/>
  <c r="F1836"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R1812" i="16"/>
  <c r="I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J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J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R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E1400" i="16"/>
  <c r="X1400" i="16" s="1"/>
  <c r="R1392" i="16"/>
  <c r="J1392" i="16"/>
  <c r="F1392" i="16"/>
  <c r="I1392" i="16"/>
  <c r="H1392" i="16"/>
  <c r="E1392" i="16"/>
  <c r="X1392" i="16" s="1"/>
  <c r="F1388" i="16"/>
  <c r="G1388" i="16"/>
  <c r="R1388" i="16"/>
  <c r="H1388" i="16"/>
  <c r="J1388"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I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R32" i="16"/>
  <c r="R14" i="16"/>
  <c r="R10" i="16"/>
  <c r="R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I1420" i="16"/>
  <c r="J1638" i="16"/>
  <c r="H1638" i="16"/>
  <c r="I2230" i="16"/>
  <c r="J306" i="16"/>
  <c r="E306"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1166" i="16"/>
  <c r="X1166" i="16" s="1"/>
  <c r="I1166" i="16"/>
  <c r="F1126" i="16"/>
  <c r="R948" i="16"/>
  <c r="I948" i="16"/>
  <c r="G778" i="16"/>
  <c r="I1880" i="16"/>
  <c r="R1250" i="16"/>
  <c r="F1222"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G1162" i="16"/>
  <c r="F940" i="16"/>
  <c r="J790" i="16"/>
  <c r="R790" i="16"/>
  <c r="F774" i="16"/>
  <c r="G766" i="16"/>
  <c r="E730" i="16"/>
  <c r="X730" i="16" s="1"/>
  <c r="H690" i="16"/>
  <c r="I690" i="16"/>
  <c r="H642" i="16"/>
  <c r="G630" i="16"/>
  <c r="I2182" i="16"/>
  <c r="H2222" i="16"/>
  <c r="F2222"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I1528" i="16"/>
  <c r="I580" i="16"/>
  <c r="G1922" i="16"/>
  <c r="R610" i="16"/>
  <c r="H1222" i="16"/>
  <c r="F1076" i="16"/>
  <c r="I786" i="16"/>
  <c r="I1108" i="16"/>
  <c r="R1484" i="16"/>
  <c r="E1108" i="16"/>
  <c r="X1108" i="16" s="1"/>
  <c r="H1968" i="16"/>
  <c r="H1464" i="16"/>
  <c r="J2300" i="16"/>
  <c r="I722" i="16"/>
  <c r="J1922" i="16"/>
  <c r="R2138" i="16"/>
  <c r="I2278"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938" i="16"/>
  <c r="R938" i="16"/>
  <c r="I468" i="16"/>
  <c r="R400" i="16"/>
  <c r="J164"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G1334" i="16"/>
  <c r="I192" i="16"/>
  <c r="H1374" i="16"/>
  <c r="H816" i="16"/>
  <c r="F498" i="16"/>
  <c r="J1374" i="16"/>
  <c r="J906" i="16"/>
  <c r="H428" i="16"/>
  <c r="H364" i="16"/>
  <c r="R268" i="16"/>
  <c r="F124" i="16"/>
  <c r="E124" i="16"/>
  <c r="J2434"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J2400" i="16"/>
  <c r="E1464" i="16"/>
  <c r="X1464" i="16" s="1"/>
  <c r="J1358" i="16"/>
  <c r="G202" i="16"/>
  <c r="I556" i="16"/>
  <c r="R2300" i="16"/>
  <c r="F1622" i="16"/>
  <c r="J1204" i="16"/>
  <c r="I900" i="16"/>
  <c r="H804" i="16"/>
  <c r="E436" i="16"/>
  <c r="E456" i="16"/>
  <c r="E380" i="16"/>
  <c r="H1070" i="16"/>
  <c r="F482" i="16"/>
  <c r="R368" i="16"/>
  <c r="J2186" i="16"/>
  <c r="G656" i="16"/>
  <c r="R1394" i="16"/>
  <c r="I102" i="16"/>
  <c r="G424" i="16"/>
  <c r="E546" i="16"/>
  <c r="I396" i="16"/>
  <c r="H460" i="16"/>
  <c r="E460" i="16"/>
  <c r="E158" i="16"/>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H1466" i="16"/>
  <c r="J720" i="16"/>
  <c r="R1216" i="16"/>
  <c r="H2026" i="16"/>
  <c r="F2394" i="16"/>
  <c r="F1854" i="16"/>
  <c r="H538" i="16"/>
  <c r="E740" i="16"/>
  <c r="X740" i="16" s="1"/>
  <c r="F972" i="16"/>
  <c r="J1856" i="16"/>
  <c r="G1598" i="16"/>
  <c r="F1782" i="16"/>
  <c r="J1978" i="16"/>
  <c r="G2178" i="16"/>
  <c r="H296" i="16"/>
  <c r="R1148" i="16"/>
  <c r="J1140" i="16"/>
  <c r="R1740" i="16"/>
  <c r="G2324" i="16"/>
  <c r="H1912" i="16"/>
  <c r="I1084" i="16"/>
  <c r="G2048" i="16"/>
  <c r="E462" i="16"/>
  <c r="I2460" i="16"/>
  <c r="E2048" i="16"/>
  <c r="X2048" i="16" s="1"/>
  <c r="I1896" i="16"/>
  <c r="R686" i="16"/>
  <c r="F986" i="16"/>
  <c r="H1134" i="16"/>
  <c r="I290" i="16"/>
  <c r="E134" i="16"/>
  <c r="R1974" i="16"/>
  <c r="G1084" i="16"/>
  <c r="G1920" i="16"/>
  <c r="H510" i="16"/>
  <c r="H41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R2216" i="16"/>
  <c r="G2212" i="16"/>
  <c r="E2212" i="16"/>
  <c r="X2212" i="16" s="1"/>
  <c r="I2212" i="16"/>
  <c r="J2212" i="16"/>
  <c r="F2212" i="16"/>
  <c r="F2208" i="16"/>
  <c r="G2208" i="16"/>
  <c r="J2208" i="16"/>
  <c r="R2208" i="16"/>
  <c r="I2208" i="16"/>
  <c r="H2206" i="16"/>
  <c r="J2206" i="16"/>
  <c r="G2206" i="16"/>
  <c r="R2206" i="16"/>
  <c r="I2206" i="16"/>
  <c r="H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R2104" i="16"/>
  <c r="J2104" i="16"/>
  <c r="R2096" i="16"/>
  <c r="E2096" i="16"/>
  <c r="X2096" i="16" s="1"/>
  <c r="F2096" i="16"/>
  <c r="J2096" i="16"/>
  <c r="G2088" i="16"/>
  <c r="F2088" i="16"/>
  <c r="I2088" i="16"/>
  <c r="F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G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F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J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F1246" i="16"/>
  <c r="H1234" i="16"/>
  <c r="R1234" i="16"/>
  <c r="E1232" i="16"/>
  <c r="X1232" i="16" s="1"/>
  <c r="F1232" i="16"/>
  <c r="G1232" i="16"/>
  <c r="J1232" i="16"/>
  <c r="H1228" i="16"/>
  <c r="J1228" i="16"/>
  <c r="I1228" i="16"/>
  <c r="G1228" i="16"/>
  <c r="F1228" i="16"/>
  <c r="J122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E1142" i="16"/>
  <c r="X1142" i="16" s="1"/>
  <c r="J1142" i="16"/>
  <c r="F1142" i="16"/>
  <c r="I1142" i="16"/>
  <c r="R1142" i="16"/>
  <c r="H1138" i="16"/>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R44" i="16"/>
  <c r="R42" i="16"/>
  <c r="R40" i="16"/>
  <c r="R36" i="16"/>
  <c r="R34" i="16"/>
  <c r="R30" i="16"/>
  <c r="R26" i="16"/>
  <c r="R24" i="16"/>
  <c r="R20" i="16"/>
  <c r="R18" i="16"/>
  <c r="R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G2230" i="16"/>
  <c r="I1244" i="16"/>
  <c r="F1244" i="16"/>
  <c r="I1698" i="16"/>
  <c r="G2202" i="16"/>
  <c r="G1914" i="16"/>
  <c r="E2278" i="16"/>
  <c r="X2278" i="16" s="1"/>
  <c r="R2140" i="16"/>
  <c r="E1428" i="16"/>
  <c r="X1428" i="16" s="1"/>
  <c r="H204" i="16"/>
  <c r="F1584" i="16"/>
  <c r="E1608" i="16"/>
  <c r="X1608" i="16" s="1"/>
  <c r="R1608" i="16"/>
  <c r="E1564" i="16"/>
  <c r="X1564" i="16" s="1"/>
  <c r="J1552" i="16"/>
  <c r="I1552" i="16"/>
  <c r="R1520" i="16"/>
  <c r="R1512" i="16"/>
  <c r="E1496" i="16"/>
  <c r="X1496" i="16" s="1"/>
  <c r="G1456" i="16"/>
  <c r="J1444" i="16"/>
  <c r="E1088" i="16"/>
  <c r="X1088" i="16" s="1"/>
  <c r="G1004" i="16"/>
  <c r="I596" i="16"/>
  <c r="R596" i="16"/>
  <c r="R2296" i="16"/>
  <c r="H2296" i="16"/>
  <c r="J2138" i="16"/>
  <c r="F2122"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F2114" i="16"/>
  <c r="H2440" i="16"/>
  <c r="F2440" i="16"/>
  <c r="I1316" i="16"/>
  <c r="I1230" i="16"/>
  <c r="E1230" i="16"/>
  <c r="X1230" i="16" s="1"/>
  <c r="I1064" i="16"/>
  <c r="J908" i="16"/>
  <c r="J840" i="16"/>
  <c r="H840" i="16"/>
  <c r="R682" i="16"/>
  <c r="R1604" i="16"/>
  <c r="G1524" i="16"/>
  <c r="I1440" i="16"/>
  <c r="I1092" i="16"/>
  <c r="J1054" i="16"/>
  <c r="I1004" i="16"/>
  <c r="J2350" i="16"/>
  <c r="E2086" i="16"/>
  <c r="X2086" i="16" s="1"/>
  <c r="I2086" i="16"/>
  <c r="E1372" i="16"/>
  <c r="X1372" i="16" s="1"/>
  <c r="I1198" i="16"/>
  <c r="J1150" i="16"/>
  <c r="R1150" i="16"/>
  <c r="G1022" i="16"/>
  <c r="R924" i="16"/>
  <c r="I924" i="16"/>
  <c r="F754" i="16"/>
  <c r="I754" i="16"/>
  <c r="J610" i="16"/>
  <c r="F936" i="16"/>
  <c r="F2346" i="16"/>
  <c r="H1344" i="16"/>
  <c r="G1206" i="16"/>
  <c r="E940" i="16"/>
  <c r="X940" i="16" s="1"/>
  <c r="F790" i="16"/>
  <c r="I790" i="16"/>
  <c r="G742" i="16"/>
  <c r="F690" i="16"/>
  <c r="E690" i="16"/>
  <c r="X690" i="16" s="1"/>
  <c r="J642" i="16"/>
  <c r="J2222" i="16"/>
  <c r="R1960" i="16"/>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R1018" i="16"/>
  <c r="I944" i="16"/>
  <c r="F798" i="16"/>
  <c r="J798" i="16"/>
  <c r="J698" i="16"/>
  <c r="R698" i="16"/>
  <c r="H1998" i="16"/>
  <c r="R1556" i="16"/>
  <c r="E1568" i="16"/>
  <c r="X1568" i="16" s="1"/>
  <c r="I1100" i="16"/>
  <c r="E806" i="16"/>
  <c r="X806" i="16" s="1"/>
  <c r="F770" i="16"/>
  <c r="H1242" i="16"/>
  <c r="R1038" i="16"/>
  <c r="F928" i="16"/>
  <c r="F630" i="16"/>
  <c r="H1556" i="16"/>
  <c r="H786" i="16"/>
  <c r="H996" i="16"/>
  <c r="J1528" i="16"/>
  <c r="E580" i="16"/>
  <c r="X580" i="16" s="1"/>
  <c r="F1108" i="16"/>
  <c r="F1922" i="16"/>
  <c r="H2144" i="16"/>
  <c r="F1844" i="16"/>
  <c r="J936" i="16"/>
  <c r="G1122"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150" i="16"/>
  <c r="H1462" i="16"/>
  <c r="R1402" i="16"/>
  <c r="J1062" i="16"/>
  <c r="F804" i="16"/>
  <c r="I736" i="16"/>
  <c r="H708" i="16"/>
  <c r="I708" i="16"/>
  <c r="F660" i="16"/>
  <c r="E1220" i="16"/>
  <c r="X1220" i="16" s="1"/>
  <c r="E492" i="16"/>
  <c r="I402" i="16"/>
  <c r="I330" i="16"/>
  <c r="H302" i="16"/>
  <c r="R250" i="16"/>
  <c r="J238" i="16"/>
  <c r="H224" i="16"/>
  <c r="F522" i="16"/>
  <c r="H358" i="16"/>
  <c r="J202" i="16"/>
  <c r="H530" i="16"/>
  <c r="F530" i="16"/>
  <c r="G232" i="16"/>
  <c r="R1224" i="16"/>
  <c r="J428" i="16"/>
  <c r="H362" i="16"/>
  <c r="J482" i="16"/>
  <c r="J446" i="16"/>
  <c r="F1006" i="16"/>
  <c r="I438" i="16"/>
  <c r="R410" i="16"/>
  <c r="R394" i="16"/>
  <c r="R292" i="16"/>
  <c r="R918" i="16"/>
  <c r="F918" i="16"/>
  <c r="I1374" i="16"/>
  <c r="G1074" i="16"/>
  <c r="I692" i="16"/>
  <c r="F692" i="16"/>
  <c r="F246" i="16"/>
  <c r="E246" i="16"/>
  <c r="R2020" i="16"/>
  <c r="F480" i="16"/>
  <c r="E446" i="16"/>
  <c r="R226" i="16"/>
  <c r="E74" i="16"/>
  <c r="R1330" i="16"/>
  <c r="G1390" i="16"/>
  <c r="I1334" i="16"/>
  <c r="J292" i="16"/>
  <c r="G1374" i="16"/>
  <c r="F452" i="16"/>
  <c r="E498" i="16"/>
  <c r="E906" i="16"/>
  <c r="X906" i="16" s="1"/>
  <c r="G428" i="16"/>
  <c r="F268" i="16"/>
  <c r="H2434" i="16"/>
  <c r="I2434" i="16"/>
  <c r="R384" i="16"/>
  <c r="J456" i="16"/>
  <c r="J2246" i="16"/>
  <c r="G456" i="16"/>
  <c r="I508" i="16"/>
  <c r="G2398" i="16"/>
  <c r="R1418" i="16"/>
  <c r="R854" i="16"/>
  <c r="G418" i="16"/>
  <c r="G396" i="16"/>
  <c r="J370" i="16"/>
  <c r="R22" i="16"/>
  <c r="F564" i="16"/>
  <c r="H436" i="16"/>
  <c r="J362" i="16"/>
  <c r="J244" i="16"/>
  <c r="J178" i="16"/>
  <c r="E966" i="16"/>
  <c r="X966" i="16" s="1"/>
  <c r="H278" i="16"/>
  <c r="J2484" i="16"/>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1070" i="16"/>
  <c r="G1070" i="16"/>
  <c r="G482" i="16"/>
  <c r="R244" i="16"/>
  <c r="H202" i="16"/>
  <c r="F392" i="16"/>
  <c r="I366" i="16"/>
  <c r="J102" i="16"/>
  <c r="E334" i="16"/>
  <c r="F158" i="16"/>
  <c r="R360" i="16"/>
  <c r="F2384" i="16"/>
  <c r="I424" i="16"/>
  <c r="F568" i="16"/>
  <c r="G556" i="16"/>
  <c r="R442" i="16"/>
  <c r="E2384" i="16"/>
  <c r="X2384" i="16" s="1"/>
  <c r="H1390" i="16"/>
  <c r="J910" i="16"/>
  <c r="G33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I138" i="16"/>
  <c r="I1720" i="16"/>
  <c r="E784" i="16"/>
  <c r="X784" i="16" s="1"/>
  <c r="J1748" i="16"/>
  <c r="J1408" i="16"/>
  <c r="I1648" i="16"/>
  <c r="H2466" i="16"/>
  <c r="F1904" i="16"/>
  <c r="I516" i="16"/>
  <c r="G1628" i="16"/>
  <c r="G198" i="16"/>
  <c r="I1234" i="16"/>
  <c r="R826" i="16"/>
  <c r="R518" i="16"/>
  <c r="H176" i="16"/>
  <c r="F2224" i="16"/>
  <c r="G788" i="16"/>
  <c r="G648" i="16"/>
  <c r="R62" i="16"/>
  <c r="E570" i="16"/>
  <c r="I1364" i="16"/>
  <c r="I314" i="16"/>
  <c r="E524" i="16"/>
  <c r="G116" i="16"/>
  <c r="H2444" i="16"/>
  <c r="F666"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1906" i="16"/>
  <c r="E320" i="16"/>
  <c r="H220" i="16"/>
  <c r="F712" i="16"/>
  <c r="F1750" i="16"/>
  <c r="E1694" i="16"/>
  <c r="X1694" i="16" s="1"/>
  <c r="F2244" i="16"/>
  <c r="H1458" i="16"/>
  <c r="J2318" i="16"/>
  <c r="F2446" i="16"/>
  <c r="H1948" i="16"/>
  <c r="J1590" i="16"/>
  <c r="E182" i="16"/>
  <c r="F198" i="16"/>
  <c r="E248" i="16"/>
  <c r="G1530" i="16"/>
  <c r="E612" i="16"/>
  <c r="X612" i="16" s="1"/>
  <c r="H612" i="16"/>
  <c r="G1640" i="16"/>
  <c r="F1656" i="16"/>
  <c r="F2490" i="16"/>
  <c r="G1542" i="16"/>
  <c r="G1028"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I1384" i="16"/>
  <c r="R2342" i="16"/>
  <c r="F128" i="16"/>
  <c r="H650" i="16"/>
  <c r="H1572" i="16"/>
  <c r="F2504" i="16"/>
  <c r="H404" i="16"/>
  <c r="J1940" i="16"/>
  <c r="I338"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54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166" i="16"/>
  <c r="E2188" i="16"/>
  <c r="X2188" i="16" s="1"/>
  <c r="H58" i="16"/>
  <c r="H1172" i="16"/>
  <c r="R98" i="16"/>
  <c r="H458" i="16"/>
  <c r="E86" i="16"/>
  <c r="F314" i="16"/>
  <c r="J780" i="16"/>
  <c r="H1724" i="16"/>
  <c r="D49" i="4"/>
  <c r="D43" i="4"/>
  <c r="B50" i="4"/>
  <c r="A35" i="10" s="1"/>
  <c r="B56" i="4"/>
  <c r="A40" i="10" s="1"/>
  <c r="A25" i="10"/>
  <c r="B62" i="4"/>
  <c r="A45" i="10" s="1"/>
  <c r="D61" i="4"/>
  <c r="B64" i="4"/>
  <c r="A47" i="10" s="1"/>
  <c r="D68" i="4"/>
  <c r="D31" i="4"/>
  <c r="B46" i="4"/>
  <c r="A32" i="10" s="1"/>
  <c r="A17" i="10"/>
  <c r="B34" i="4"/>
  <c r="A22" i="10" s="1"/>
  <c r="D35" i="10"/>
  <c r="C35" i="10"/>
  <c r="A27" i="10"/>
  <c r="B52" i="4"/>
  <c r="A37" i="10" s="1"/>
  <c r="B61" i="4"/>
  <c r="A44" i="10" s="1"/>
  <c r="A26" i="10"/>
  <c r="B73" i="4"/>
  <c r="A53" i="10" s="1"/>
  <c r="B75" i="4"/>
  <c r="A54" i="10" s="1"/>
  <c r="B79" i="4"/>
  <c r="A56" i="10" s="1"/>
  <c r="B43" i="4"/>
  <c r="A29" i="10" s="1"/>
  <c r="B55" i="4"/>
  <c r="A39" i="10" s="1"/>
  <c r="B77" i="4"/>
  <c r="A55" i="10" s="1"/>
  <c r="B71" i="4"/>
  <c r="A51" i="10" s="1"/>
  <c r="B81" i="4"/>
  <c r="A58" i="10" s="1"/>
  <c r="B49" i="4"/>
  <c r="A34" i="10" s="1"/>
  <c r="B85" i="4"/>
  <c r="A60" i="10" s="1"/>
  <c r="G20" i="10"/>
  <c r="H20" i="10" s="1"/>
  <c r="C41" i="10" l="1"/>
  <c r="C36" i="10"/>
  <c r="C33" i="10"/>
  <c r="C26" i="10"/>
  <c r="B53" i="4"/>
  <c r="A38" i="10" s="1"/>
  <c r="C16" i="10"/>
  <c r="C32" i="10"/>
  <c r="C30" i="10"/>
  <c r="C21" i="10"/>
  <c r="A16" i="10"/>
  <c r="C17" i="10"/>
  <c r="C15" i="10"/>
  <c r="C48" i="10"/>
  <c r="C43" i="10"/>
  <c r="C28" i="10"/>
  <c r="C22" i="10"/>
  <c r="C45" i="10"/>
  <c r="C13" i="10"/>
  <c r="A15" i="10"/>
  <c r="B45" i="4"/>
  <c r="A31" i="10" s="1"/>
  <c r="G68" i="4"/>
  <c r="B63" i="4"/>
  <c r="A46" i="10" s="1"/>
  <c r="G49" i="4"/>
  <c r="G61" i="4"/>
  <c r="G55" i="4"/>
  <c r="G31" i="4"/>
  <c r="B57" i="4"/>
  <c r="A41" i="10" s="1"/>
  <c r="G37" i="4"/>
  <c r="J1504" i="16"/>
  <c r="R2326" i="16"/>
  <c r="R1842" i="16"/>
  <c r="J1620" i="16"/>
  <c r="R1246" i="16"/>
  <c r="J1936" i="16"/>
  <c r="I1936" i="16"/>
  <c r="H2104" i="16"/>
  <c r="G2216" i="16"/>
  <c r="F1832" i="16"/>
  <c r="J1302" i="16"/>
  <c r="F1420" i="16"/>
  <c r="R1158" i="16"/>
  <c r="F1400" i="16"/>
  <c r="I2018" i="16"/>
  <c r="G2128" i="16"/>
  <c r="H2192" i="16"/>
  <c r="E1363" i="16"/>
  <c r="X1363" i="16" s="1"/>
  <c r="E1620" i="16"/>
  <c r="X1620" i="16" s="1"/>
  <c r="H869" i="16"/>
  <c r="E965" i="16"/>
  <c r="X965" i="16" s="1"/>
  <c r="J1023" i="16"/>
  <c r="F825" i="16"/>
  <c r="E825" i="16"/>
  <c r="X825" i="16" s="1"/>
  <c r="C27" i="10"/>
  <c r="C46" i="10"/>
  <c r="C37" i="10"/>
  <c r="C6" i="10"/>
  <c r="G2264" i="16"/>
  <c r="J2264" i="16"/>
  <c r="H2264" i="16"/>
  <c r="F2264" i="16"/>
  <c r="B47" i="4"/>
  <c r="A33" i="10" s="1"/>
  <c r="G1312" i="16"/>
  <c r="H1544" i="16"/>
  <c r="I2082" i="16"/>
  <c r="I2466" i="16"/>
  <c r="E2418" i="16"/>
  <c r="X2418" i="16" s="1"/>
  <c r="E1076" i="16"/>
  <c r="X1076" i="16" s="1"/>
  <c r="F1504" i="16"/>
  <c r="E1612" i="16"/>
  <c r="X1612" i="16" s="1"/>
  <c r="G1812" i="16"/>
  <c r="G1832" i="16"/>
  <c r="E1842" i="16"/>
  <c r="X1842" i="16" s="1"/>
  <c r="J2064" i="16"/>
  <c r="E2192" i="16"/>
  <c r="X2192" i="16" s="1"/>
  <c r="G2290" i="16"/>
  <c r="J2326" i="16"/>
  <c r="G2418" i="16"/>
  <c r="I2448" i="16"/>
  <c r="F2448" i="16"/>
  <c r="G1719" i="16"/>
  <c r="H1641" i="16"/>
  <c r="I917" i="16"/>
  <c r="E1302" i="16"/>
  <c r="X1302" i="16" s="1"/>
  <c r="I1077" i="16"/>
  <c r="F991" i="16"/>
  <c r="E821" i="16"/>
  <c r="X821" i="16" s="1"/>
  <c r="F863" i="16"/>
  <c r="F965" i="16"/>
  <c r="J975" i="16"/>
  <c r="R2338" i="16"/>
  <c r="J837" i="16"/>
  <c r="H853" i="16"/>
  <c r="F995" i="16"/>
  <c r="R975" i="16"/>
  <c r="H1023" i="16"/>
  <c r="E1023" i="16"/>
  <c r="X1023" i="16" s="1"/>
  <c r="F807" i="16"/>
  <c r="F819" i="16"/>
  <c r="R821" i="16"/>
  <c r="R823" i="16"/>
  <c r="H847" i="16"/>
  <c r="J859" i="16"/>
  <c r="E879" i="16"/>
  <c r="X879" i="16" s="1"/>
  <c r="G883" i="16"/>
  <c r="G895" i="16"/>
  <c r="R919" i="16"/>
  <c r="H933" i="16"/>
  <c r="J951" i="16"/>
  <c r="F955" i="16"/>
  <c r="E979" i="16"/>
  <c r="X979" i="16" s="1"/>
  <c r="J981" i="16"/>
  <c r="H991" i="16"/>
  <c r="E1011" i="16"/>
  <c r="X1011" i="16" s="1"/>
  <c r="J1013" i="16"/>
  <c r="R1027" i="16"/>
  <c r="E1077" i="16"/>
  <c r="X1077" i="16" s="1"/>
  <c r="R1312" i="16"/>
  <c r="R1373" i="16"/>
  <c r="E1130" i="16"/>
  <c r="X1130" i="16" s="1"/>
  <c r="G1576" i="16"/>
  <c r="I2338" i="16"/>
  <c r="F1102" i="16"/>
  <c r="E1138" i="16"/>
  <c r="X1138" i="16" s="1"/>
  <c r="J1156" i="16"/>
  <c r="I1194" i="16"/>
  <c r="H1246" i="16"/>
  <c r="H1312" i="16"/>
  <c r="E1544" i="16"/>
  <c r="X1544" i="16" s="1"/>
  <c r="G1738" i="16"/>
  <c r="R1936" i="16"/>
  <c r="H1936" i="16"/>
  <c r="J2082" i="16"/>
  <c r="F2104" i="16"/>
  <c r="G2104" i="16"/>
  <c r="J2198" i="16"/>
  <c r="E2198" i="16"/>
  <c r="X2198" i="16" s="1"/>
  <c r="J2216" i="16"/>
  <c r="H2216" i="16"/>
  <c r="I2326" i="16"/>
  <c r="H1832" i="16"/>
  <c r="H1290" i="16"/>
  <c r="E1386" i="16"/>
  <c r="X1386" i="16" s="1"/>
  <c r="H2078" i="16"/>
  <c r="J1960" i="16"/>
  <c r="F1170" i="16"/>
  <c r="E1082" i="16"/>
  <c r="X1082" i="16" s="1"/>
  <c r="G1158" i="16"/>
  <c r="H1158" i="16"/>
  <c r="I1226" i="16"/>
  <c r="H1400" i="16"/>
  <c r="I1400" i="16"/>
  <c r="I1504" i="16"/>
  <c r="H1612" i="16"/>
  <c r="E1684" i="16"/>
  <c r="X1684" i="16" s="1"/>
  <c r="H1812" i="16"/>
  <c r="I1832" i="16"/>
  <c r="J1842" i="16"/>
  <c r="G1872" i="16"/>
  <c r="J2018" i="16"/>
  <c r="E2064" i="16"/>
  <c r="X2064" i="16" s="1"/>
  <c r="F2064" i="16"/>
  <c r="H2128" i="16"/>
  <c r="G2192" i="16"/>
  <c r="J2192" i="16"/>
  <c r="E2290" i="16"/>
  <c r="X2290" i="16" s="1"/>
  <c r="E2326" i="16"/>
  <c r="X2326" i="16" s="1"/>
  <c r="H2326" i="16"/>
  <c r="I2418" i="16"/>
  <c r="J2418" i="16"/>
  <c r="G2448" i="16"/>
  <c r="E2448" i="16"/>
  <c r="X2448" i="16" s="1"/>
  <c r="J2466" i="16"/>
  <c r="R1385" i="16"/>
  <c r="R1719" i="16"/>
  <c r="R1641" i="16"/>
  <c r="H1385" i="16"/>
  <c r="E1489" i="16"/>
  <c r="X1489" i="16" s="1"/>
  <c r="G1641" i="16"/>
  <c r="E1793" i="16"/>
  <c r="X1793" i="16" s="1"/>
  <c r="I883" i="16"/>
  <c r="E981" i="16"/>
  <c r="X981" i="16" s="1"/>
  <c r="I997" i="16"/>
  <c r="I1023" i="16"/>
  <c r="I933" i="16"/>
  <c r="F1011" i="16"/>
  <c r="H949" i="16"/>
  <c r="H2338" i="16"/>
  <c r="E853" i="16"/>
  <c r="X853" i="16" s="1"/>
  <c r="I995" i="16"/>
  <c r="R853" i="16"/>
  <c r="F951" i="16"/>
  <c r="F791" i="16"/>
  <c r="E991" i="16"/>
  <c r="X991" i="16" s="1"/>
  <c r="J1011" i="16"/>
  <c r="I821" i="16"/>
  <c r="I965" i="16"/>
  <c r="J979" i="16"/>
  <c r="I951" i="16"/>
  <c r="H1610" i="16"/>
  <c r="R807" i="16"/>
  <c r="R1155" i="16"/>
  <c r="H863" i="16"/>
  <c r="G863" i="16"/>
  <c r="I791" i="16"/>
  <c r="J807" i="16"/>
  <c r="J819" i="16"/>
  <c r="G823" i="16"/>
  <c r="H837" i="16"/>
  <c r="J847" i="16"/>
  <c r="F853" i="16"/>
  <c r="G859" i="16"/>
  <c r="E869" i="16"/>
  <c r="X869" i="16" s="1"/>
  <c r="G879" i="16"/>
  <c r="E883" i="16"/>
  <c r="X883" i="16" s="1"/>
  <c r="F885" i="16"/>
  <c r="J895" i="16"/>
  <c r="R899" i="16"/>
  <c r="H899" i="16"/>
  <c r="R901" i="16"/>
  <c r="G917" i="16"/>
  <c r="E919" i="16"/>
  <c r="X919" i="16" s="1"/>
  <c r="I919" i="16"/>
  <c r="I923" i="16"/>
  <c r="J923" i="16"/>
  <c r="H935" i="16"/>
  <c r="F939" i="16"/>
  <c r="G939" i="16"/>
  <c r="R951" i="16"/>
  <c r="E955" i="16"/>
  <c r="X955" i="16" s="1"/>
  <c r="H955" i="16"/>
  <c r="H975" i="16"/>
  <c r="H981" i="16"/>
  <c r="J991" i="16"/>
  <c r="E995" i="16"/>
  <c r="X995" i="16" s="1"/>
  <c r="E997" i="16"/>
  <c r="X997" i="16" s="1"/>
  <c r="G1007" i="16"/>
  <c r="I1011" i="16"/>
  <c r="H1013" i="16"/>
  <c r="J1027" i="16"/>
  <c r="J1077" i="16"/>
  <c r="E1155" i="16"/>
  <c r="X1155" i="16" s="1"/>
  <c r="I1312" i="16"/>
  <c r="I1373" i="16"/>
  <c r="F1373" i="16"/>
  <c r="R1738" i="16"/>
  <c r="H1770" i="16"/>
  <c r="E2338" i="16"/>
  <c r="X2338" i="16" s="1"/>
  <c r="G2367" i="16"/>
  <c r="G1076" i="16"/>
  <c r="J949" i="16"/>
  <c r="F869" i="16"/>
  <c r="R965" i="16"/>
  <c r="R1023" i="16"/>
  <c r="F1620" i="16"/>
  <c r="I981" i="16"/>
  <c r="G1363" i="16"/>
  <c r="G1246" i="16"/>
  <c r="I795" i="16"/>
  <c r="F949" i="16"/>
  <c r="F1363" i="16"/>
  <c r="E909" i="16"/>
  <c r="X909" i="16" s="1"/>
  <c r="H909" i="16"/>
  <c r="E1005" i="16"/>
  <c r="X1005" i="16" s="1"/>
  <c r="R1005" i="16"/>
  <c r="G1460" i="16"/>
  <c r="E1460" i="16"/>
  <c r="X1460" i="16" s="1"/>
  <c r="R1460" i="16"/>
  <c r="F1460" i="16"/>
  <c r="R1524" i="16"/>
  <c r="H1524" i="16"/>
  <c r="E1524" i="16"/>
  <c r="X1524" i="16" s="1"/>
  <c r="C23" i="10"/>
  <c r="R1386" i="16"/>
  <c r="E2210" i="16"/>
  <c r="X2210" i="16" s="1"/>
  <c r="R2054" i="16"/>
  <c r="R1102" i="16"/>
  <c r="J1738" i="16"/>
  <c r="E2104" i="16"/>
  <c r="X2104" i="16" s="1"/>
  <c r="G2198" i="16"/>
  <c r="I2198" i="16"/>
  <c r="F1872" i="16"/>
  <c r="H1130" i="16"/>
  <c r="I1770" i="16"/>
  <c r="I1386" i="16"/>
  <c r="G1400" i="16"/>
  <c r="H1684" i="16"/>
  <c r="F1684" i="16"/>
  <c r="E1812" i="16"/>
  <c r="X1812" i="16" s="1"/>
  <c r="F1842" i="16"/>
  <c r="E1872" i="16"/>
  <c r="X1872" i="16" s="1"/>
  <c r="R2064" i="16"/>
  <c r="F2128" i="16"/>
  <c r="F2418" i="16"/>
  <c r="E2466" i="16"/>
  <c r="X2466" i="16" s="1"/>
  <c r="G2082" i="16"/>
  <c r="E807" i="16"/>
  <c r="X807" i="16" s="1"/>
  <c r="G979" i="16"/>
  <c r="H2082" i="16"/>
  <c r="H919" i="16"/>
  <c r="J997" i="16"/>
  <c r="H859" i="16"/>
  <c r="G1027" i="16"/>
  <c r="J919" i="16"/>
  <c r="E859" i="16"/>
  <c r="X859" i="16" s="1"/>
  <c r="F1077" i="16"/>
  <c r="J965" i="16"/>
  <c r="J791" i="16"/>
  <c r="F837" i="16"/>
  <c r="J853" i="16"/>
  <c r="E863" i="16"/>
  <c r="X863" i="16" s="1"/>
  <c r="G869" i="16"/>
  <c r="F883" i="16"/>
  <c r="J885" i="16"/>
  <c r="I899" i="16"/>
  <c r="I901" i="16"/>
  <c r="E917" i="16"/>
  <c r="X917" i="16" s="1"/>
  <c r="R923" i="16"/>
  <c r="R935" i="16"/>
  <c r="H939" i="16"/>
  <c r="E975" i="16"/>
  <c r="X975" i="16" s="1"/>
  <c r="R995" i="16"/>
  <c r="H997" i="16"/>
  <c r="H1007" i="16"/>
  <c r="I1155" i="16"/>
  <c r="J1246" i="16"/>
  <c r="G1302" i="16"/>
  <c r="H1373" i="16"/>
  <c r="E1738" i="16"/>
  <c r="X1738" i="16" s="1"/>
  <c r="J2210" i="16"/>
  <c r="B65" i="4"/>
  <c r="A48" i="10" s="1"/>
  <c r="G1290" i="16"/>
  <c r="I1224" i="16"/>
  <c r="E2264" i="16"/>
  <c r="X2264" i="16" s="1"/>
  <c r="B35" i="4"/>
  <c r="A23" i="10" s="1"/>
  <c r="B59" i="4"/>
  <c r="A43" i="10" s="1"/>
  <c r="J1312" i="16"/>
  <c r="E1832" i="16"/>
  <c r="X1832" i="16" s="1"/>
  <c r="H1386" i="16"/>
  <c r="H1224" i="16"/>
  <c r="I1302" i="16"/>
  <c r="J2078" i="16"/>
  <c r="E1770" i="16"/>
  <c r="X1770" i="16" s="1"/>
  <c r="R1042" i="16"/>
  <c r="R1210" i="16"/>
  <c r="I1146" i="16"/>
  <c r="R2264" i="16"/>
  <c r="E1034" i="16"/>
  <c r="X1034" i="16" s="1"/>
  <c r="G1102" i="16"/>
  <c r="R1138" i="16"/>
  <c r="H1156" i="16"/>
  <c r="F1224" i="16"/>
  <c r="I1544" i="16"/>
  <c r="F1936" i="16"/>
  <c r="E2082" i="16"/>
  <c r="X2082" i="16" s="1"/>
  <c r="G2270" i="16"/>
  <c r="R1612" i="16"/>
  <c r="H2210" i="16"/>
  <c r="I2210" i="16"/>
  <c r="R2210" i="16"/>
  <c r="I2264" i="16"/>
  <c r="F1046" i="16"/>
  <c r="E2054" i="16"/>
  <c r="X2054" i="16" s="1"/>
  <c r="R1620" i="16"/>
  <c r="J2338" i="16"/>
  <c r="I1082" i="16"/>
  <c r="F1158" i="16"/>
  <c r="E1158" i="16"/>
  <c r="X1158" i="16" s="1"/>
  <c r="R1226" i="16"/>
  <c r="R1400" i="16"/>
  <c r="G1504" i="16"/>
  <c r="R1684" i="16"/>
  <c r="J1812" i="16"/>
  <c r="G1842" i="16"/>
  <c r="I1872" i="16"/>
  <c r="H1872" i="16"/>
  <c r="G2064" i="16"/>
  <c r="R2128" i="16"/>
  <c r="F2192" i="16"/>
  <c r="J2290" i="16"/>
  <c r="E2367" i="16"/>
  <c r="X2367" i="16" s="1"/>
  <c r="F1719" i="16"/>
  <c r="G885" i="16"/>
  <c r="F847" i="16"/>
  <c r="G995" i="16"/>
  <c r="G935" i="16"/>
  <c r="J939" i="16"/>
  <c r="F917" i="16"/>
  <c r="J1770" i="16"/>
  <c r="H1027" i="16"/>
  <c r="H1155" i="16"/>
  <c r="R1007" i="16"/>
  <c r="G821" i="16"/>
  <c r="I979" i="16"/>
  <c r="G819" i="16"/>
  <c r="I955" i="16"/>
  <c r="E2354" i="16"/>
  <c r="X2354" i="16" s="1"/>
  <c r="F1155" i="16"/>
  <c r="G791" i="16"/>
  <c r="J1007" i="16"/>
  <c r="E823" i="16"/>
  <c r="X823" i="16" s="1"/>
  <c r="G923" i="16"/>
  <c r="H979" i="16"/>
  <c r="E935" i="16"/>
  <c r="X935" i="16" s="1"/>
  <c r="F859" i="16"/>
  <c r="R991" i="16"/>
  <c r="J933" i="16"/>
  <c r="J879" i="16"/>
  <c r="I949" i="16"/>
  <c r="H821" i="16"/>
  <c r="E949" i="16"/>
  <c r="X949" i="16" s="1"/>
  <c r="I807" i="16"/>
  <c r="E819" i="16"/>
  <c r="X819" i="16" s="1"/>
  <c r="I823" i="16"/>
  <c r="R837" i="16"/>
  <c r="I847" i="16"/>
  <c r="J883" i="16"/>
  <c r="I885" i="16"/>
  <c r="E895" i="16"/>
  <c r="X895" i="16" s="1"/>
  <c r="F895" i="16"/>
  <c r="F901" i="16"/>
  <c r="H917" i="16"/>
  <c r="F923" i="16"/>
  <c r="E933" i="16"/>
  <c r="X933" i="16" s="1"/>
  <c r="F935" i="16"/>
  <c r="I939" i="16"/>
  <c r="R955" i="16"/>
  <c r="G981" i="16"/>
  <c r="E1013" i="16"/>
  <c r="X1013" i="16" s="1"/>
  <c r="F1013" i="16"/>
  <c r="F1027" i="16"/>
  <c r="G1046" i="16"/>
  <c r="R1077" i="16"/>
  <c r="E1970" i="16"/>
  <c r="X1970" i="16" s="1"/>
  <c r="G933" i="16"/>
  <c r="I1620" i="16"/>
  <c r="G1620" i="16"/>
  <c r="I1363" i="16"/>
  <c r="G2258" i="16"/>
  <c r="R2258" i="16"/>
  <c r="D18" i="10"/>
  <c r="K65" i="10"/>
  <c r="C65" i="10" s="1"/>
  <c r="F58" i="10"/>
  <c r="H58" i="10" s="1"/>
  <c r="D58" i="10" s="1"/>
  <c r="H50" i="10"/>
  <c r="D50" i="10" s="1"/>
  <c r="F56" i="10"/>
  <c r="H56" i="10" s="1"/>
  <c r="D56" i="10" s="1"/>
  <c r="F59" i="10"/>
  <c r="H59" i="10" s="1"/>
  <c r="F55" i="10"/>
  <c r="H55" i="10" s="1"/>
  <c r="D55" i="10" s="1"/>
  <c r="F53" i="10"/>
  <c r="H53" i="10" s="1"/>
  <c r="D53" i="10" s="1"/>
  <c r="F51" i="10"/>
  <c r="F60" i="10"/>
  <c r="H60" i="10" s="1"/>
  <c r="F54" i="10"/>
  <c r="H54" i="10" s="1"/>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R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R15" i="16"/>
  <c r="R31" i="16"/>
  <c r="R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R23" i="16"/>
  <c r="R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C64" i="10" l="1"/>
  <c r="C63" i="10"/>
  <c r="C56" i="10"/>
  <c r="C60" i="10"/>
  <c r="D60" i="10"/>
  <c r="D59" i="10"/>
  <c r="C59" i="10"/>
  <c r="C55" i="10"/>
  <c r="C58" i="10"/>
  <c r="C50" i="10"/>
  <c r="F52" i="10"/>
  <c r="H52" i="10" s="1"/>
  <c r="H51" i="10"/>
  <c r="C53" i="10"/>
  <c r="D54" i="10"/>
  <c r="C54" i="10"/>
  <c r="X175" i="16"/>
  <c r="X127" i="16"/>
  <c r="X95" i="16"/>
  <c r="X119" i="16"/>
  <c r="X63" i="16"/>
  <c r="X7" i="16"/>
  <c r="X87" i="16"/>
  <c r="X71" i="16"/>
  <c r="X135" i="16"/>
  <c r="X103" i="16"/>
  <c r="X55" i="16"/>
  <c r="X39" i="16"/>
  <c r="X23" i="16"/>
  <c r="X159" i="16"/>
  <c r="X111" i="16"/>
  <c r="X79" i="16"/>
  <c r="X47" i="16"/>
  <c r="X31" i="16"/>
  <c r="X167" i="16"/>
  <c r="X151" i="16"/>
  <c r="X143" i="16"/>
  <c r="X15" i="16"/>
  <c r="G66" i="10"/>
  <c r="D52" i="10" l="1"/>
  <c r="C52" i="10"/>
  <c r="D51" i="10"/>
  <c r="C51" i="10"/>
  <c r="H66" i="10"/>
  <c r="H67" i="10" s="1"/>
  <c r="D2" i="10" s="1"/>
  <c r="C6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<sst xmlns="http://schemas.openxmlformats.org/spreadsheetml/2006/main" count="21999" uniqueCount="15464">
  <si>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</si>
  <si>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</si>
  <si>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</si>
  <si>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</si>
  <si>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</si>
  <si>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</si>
  <si>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</si>
  <si>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</si>
  <si>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</si>
  <si>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</si>
  <si>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</si>
  <si>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</si>
  <si>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</si>
  <si>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</si>
  <si>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</si>
  <si>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</si>
  <si>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</si>
  <si>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</si>
  <si>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</si>
  <si>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</si>
  <si>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</si>
  <si>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</si>
  <si>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</si>
  <si>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</si>
  <si>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</si>
  <si>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</si>
  <si>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</si>
  <si>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</si>
  <si>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</si>
  <si>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</si>
  <si>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</si>
  <si>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</si>
  <si>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</si>
  <si>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</si>
  <si>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</si>
  <si>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</si>
  <si>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</si>
  <si>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</si>
  <si>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</si>
  <si>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</si>
  <si>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</si>
  <si>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</si>
  <si>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</si>
  <si>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</si>
  <si>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</si>
  <si>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</si>
  <si>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</si>
  <si>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</si>
  <si>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</si>
  <si>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</si>
  <si>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</si>
  <si>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</si>
  <si>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</si>
  <si>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</si>
  <si>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</si>
  <si>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</si>
  <si>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</si>
  <si>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</si>
  <si>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</si>
  <si>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</si>
  <si>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</si>
  <si>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</si>
  <si>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</si>
  <si>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</si>
  <si>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</si>
  <si>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</si>
  <si>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</si>
  <si>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</si>
  <si>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</si>
  <si>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</si>
  <si>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</si>
  <si>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</si>
  <si>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</si>
  <si>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</si>
  <si>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</si>
  <si>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</si>
  <si>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</si>
  <si>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</si>
  <si>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</si>
  <si>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</si>
  <si>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</si>
  <si>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</si>
  <si>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</si>
  <si>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</si>
  <si>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</si>
  <si>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</si>
  <si>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</si>
  <si>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</si>
  <si>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</si>
  <si>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</si>
  <si>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</si>
  <si>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</si>
  <si>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</si>
  <si>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</si>
  <si>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</si>
  <si>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</si>
  <si>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</si>
  <si>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</si>
  <si>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</si>
  <si>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</si>
  <si>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</si>
  <si>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</si>
  <si>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</si>
  <si>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</si>
  <si>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</si>
  <si>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</si>
  <si>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</si>
  <si>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</si>
  <si>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</si>
  <si>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</si>
  <si>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</si>
  <si>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</si>
  <si>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</si>
  <si>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</si>
  <si>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</si>
  <si>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</si>
  <si>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</si>
  <si>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</si>
  <si>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</si>
  <si>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</si>
  <si>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</si>
  <si>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</si>
  <si>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</si>
  <si>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</si>
  <si>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</si>
  <si>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</si>
  <si>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</si>
  <si>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</si>
  <si>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</si>
  <si>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</si>
  <si>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</si>
  <si>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</si>
  <si>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</si>
  <si>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</si>
  <si>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</si>
  <si>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</si>
  <si>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</si>
  <si>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</si>
  <si>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</si>
  <si>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</si>
  <si>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</si>
  <si>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</si>
  <si>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</si>
  <si>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</si>
  <si>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</si>
  <si>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</si>
  <si>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</si>
  <si>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</si>
  <si>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</si>
  <si>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</si>
  <si>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</si>
  <si>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</si>
  <si>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</si>
  <si>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</si>
  <si>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</si>
  <si>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</si>
  <si>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</si>
  <si>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</si>
  <si>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</si>
  <si>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</si>
  <si>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</si>
  <si>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</si>
  <si>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</si>
  <si>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</si>
  <si>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</si>
  <si>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</si>
  <si>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</si>
  <si>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</si>
  <si>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</si>
  <si>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</si>
  <si>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</si>
  <si>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</si>
  <si>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</si>
  <si>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</si>
  <si>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</si>
  <si>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</si>
  <si>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</si>
  <si>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</si>
  <si>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</si>
  <si>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</si>
  <si>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</si>
  <si>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</si>
  <si>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</si>
  <si>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</si>
  <si>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</si>
  <si>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</si>
  <si>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</si>
  <si>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</si>
  <si>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</si>
  <si>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</si>
  <si>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</si>
  <si>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</si>
  <si>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</si>
  <si>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</si>
  <si>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</si>
  <si>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</si>
  <si>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</si>
  <si>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</si>
  <si>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</si>
  <si>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</si>
  <si>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</si>
  <si>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</si>
  <si>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</si>
  <si>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</si>
  <si>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</si>
  <si>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</si>
  <si>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</si>
  <si>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</si>
  <si>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</si>
  <si>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</si>
  <si>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</si>
  <si>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</si>
  <si>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</si>
  <si>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</si>
  <si>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</si>
  <si>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</si>
  <si>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</si>
  <si>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</si>
  <si>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</si>
  <si>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</si>
  <si>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</si>
  <si>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</si>
  <si>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</si>
  <si>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</si>
  <si>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</si>
  <si>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</si>
  <si>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</si>
  <si>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</si>
  <si>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</si>
  <si>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</si>
  <si>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</si>
  <si>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</si>
  <si>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</si>
  <si>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</si>
  <si>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</si>
  <si>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</si>
  <si>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</si>
  <si>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</si>
  <si>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</si>
  <si>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</si>
  <si>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</si>
  <si>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</si>
  <si>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</si>
  <si>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</si>
  <si>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</si>
  <si>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</si>
  <si>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</si>
  <si>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</si>
  <si>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</si>
  <si>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</si>
  <si>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</si>
  <si>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</si>
  <si>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</si>
  <si>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</si>
  <si>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</si>
  <si>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</si>
  <si>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</si>
  <si>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</si>
  <si>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</si>
  <si>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</si>
  <si>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</si>
  <si>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</si>
  <si>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</si>
  <si>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</si>
  <si>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</si>
  <si>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</si>
  <si>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</si>
  <si>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</si>
  <si>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</si>
  <si>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</si>
  <si>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</si>
  <si>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</si>
  <si>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</si>
  <si>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</si>
  <si>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</si>
  <si>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</si>
  <si>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</si>
  <si>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</si>
  <si>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</si>
  <si>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</si>
  <si>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</si>
  <si>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</si>
  <si>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</si>
  <si>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</si>
  <si>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</si>
  <si>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</si>
  <si>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</si>
  <si>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</si>
  <si>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</si>
  <si>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</si>
  <si>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</si>
  <si>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</si>
  <si>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</si>
  <si>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</si>
  <si>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</si>
  <si>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</si>
  <si>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</si>
  <si>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</si>
  <si>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</si>
  <si>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</si>
  <si>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</si>
  <si>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</si>
  <si>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</si>
  <si>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</si>
  <si>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</si>
  <si>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</si>
  <si>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</si>
  <si>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</si>
  <si>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</si>
  <si>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</si>
  <si>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</si>
  <si>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</si>
  <si>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</si>
  <si>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</si>
  <si>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</si>
  <si>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</si>
  <si>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</si>
  <si>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</si>
  <si>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</si>
  <si>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</si>
  <si>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</si>
  <si>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</si>
  <si>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</si>
  <si>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</si>
  <si>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</si>
  <si>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</si>
  <si>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</si>
  <si>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</si>
  <si>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</si>
  <si>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</si>
  <si>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</si>
  <si>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</si>
  <si>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</si>
  <si>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</si>
  <si>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</si>
  <si>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</si>
  <si>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</si>
  <si>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</si>
  <si>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</si>
  <si>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</si>
  <si>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</si>
  <si>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</si>
  <si>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</si>
  <si>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</si>
  <si>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</si>
  <si>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</si>
  <si>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</si>
  <si>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</si>
  <si>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</si>
  <si>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</si>
  <si>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</si>
  <si>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</si>
  <si>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</si>
  <si>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</si>
  <si>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</si>
  <si>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</si>
  <si>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</si>
  <si>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</si>
  <si>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</si>
  <si>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</si>
  <si>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</si>
  <si>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</si>
  <si>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</si>
  <si>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</si>
  <si>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</si>
  <si>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</si>
  <si>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</si>
  <si>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</si>
  <si>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</si>
  <si>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</si>
  <si>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</si>
  <si>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</si>
  <si>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</si>
  <si>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</si>
  <si>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</si>
  <si>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</si>
  <si>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</si>
  <si>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</si>
  <si>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</si>
  <si>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</si>
  <si>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</si>
  <si>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</si>
  <si>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</si>
  <si>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</si>
  <si>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</si>
  <si>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</si>
  <si>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</si>
  <si>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</si>
  <si>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</si>
  <si>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</si>
  <si>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</si>
  <si>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</si>
  <si>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</si>
  <si>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</si>
  <si>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</si>
  <si>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</si>
  <si>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</si>
  <si>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</si>
  <si>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</si>
  <si>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</si>
  <si>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</si>
  <si>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</si>
  <si>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</si>
  <si>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</si>
  <si>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</si>
  <si>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</si>
  <si>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</si>
  <si>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</si>
  <si>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</si>
  <si>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</si>
  <si>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</si>
  <si>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</si>
  <si>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</si>
  <si>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</si>
  <si>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</si>
  <si>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</si>
  <si>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</si>
  <si>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</si>
  <si>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</si>
  <si>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</si>
  <si>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</si>
  <si>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</si>
  <si>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</si>
  <si>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</si>
  <si>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</si>
  <si>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</si>
  <si>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</si>
  <si>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</si>
  <si>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</si>
  <si>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</si>
  <si>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</si>
  <si>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</si>
  <si>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</si>
  <si>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</si>
  <si>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</si>
  <si>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</si>
  <si>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</si>
  <si>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</si>
  <si>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</si>
  <si>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</si>
  <si>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</si>
  <si>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</si>
  <si>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</si>
  <si>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</si>
  <si>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</si>
  <si>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</si>
  <si>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</si>
  <si>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</si>
  <si>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</si>
  <si>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</si>
  <si>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</si>
  <si>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</si>
  <si>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</si>
  <si>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</si>
  <si>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</si>
  <si>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</si>
  <si>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</si>
  <si>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</si>
  <si>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</si>
  <si>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</si>
  <si>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</si>
  <si>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</si>
  <si>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</si>
  <si>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</si>
  <si>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</si>
  <si>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</si>
  <si>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</si>
  <si>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</si>
  <si>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</si>
  <si>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</si>
  <si>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</si>
  <si>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</si>
  <si>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</si>
  <si>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</si>
  <si>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</si>
  <si>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</si>
  <si>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</si>
  <si>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</si>
  <si>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</si>
  <si>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</si>
  <si>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</si>
  <si>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</si>
  <si>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</si>
  <si>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</si>
  <si>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</si>
  <si>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</si>
  <si>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</si>
  <si>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</si>
  <si>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</si>
  <si>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</si>
  <si>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</si>
  <si>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</si>
  <si>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</si>
  <si>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</si>
  <si>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</si>
  <si>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</si>
  <si>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</si>
  <si>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</si>
  <si>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</si>
  <si>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</si>
  <si>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</si>
  <si>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</si>
  <si>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</si>
  <si>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</si>
  <si>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</si>
  <si>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</si>
  <si>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</si>
  <si>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</si>
  <si>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</si>
  <si>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</si>
  <si>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</si>
  <si>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</si>
  <si>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</si>
  <si>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</si>
  <si>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</si>
  <si>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</si>
  <si>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</si>
  <si>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</si>
  <si>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</si>
  <si>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</si>
  <si>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</si>
  <si>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</si>
  <si>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</si>
  <si>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</si>
  <si>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</si>
  <si>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</si>
  <si>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</si>
  <si>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</si>
  <si>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</si>
  <si>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</si>
  <si>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</si>
  <si>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</si>
  <si>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</si>
  <si>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</si>
  <si>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</si>
  <si>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</si>
  <si>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</si>
  <si>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</si>
  <si>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</si>
  <si>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</si>
  <si>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</si>
  <si>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</si>
  <si>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</si>
  <si>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</si>
  <si>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</si>
  <si>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</si>
  <si>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</si>
  <si>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</si>
  <si>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</si>
  <si>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</si>
  <si>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</si>
  <si>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</si>
  <si>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</si>
  <si>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</si>
  <si>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</si>
  <si>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</si>
  <si>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</si>
  <si>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</si>
  <si>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</si>
  <si>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</si>
  <si>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</si>
  <si>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</si>
  <si>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</si>
  <si>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</si>
  <si>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</si>
  <si>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</si>
  <si>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</si>
  <si>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</si>
  <si>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</si>
  <si>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</si>
  <si>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</si>
  <si>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</si>
  <si>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</si>
  <si>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</si>
  <si>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</si>
  <si>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</si>
  <si>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</si>
  <si>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</si>
  <si>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</si>
  <si>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</si>
  <si>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</si>
  <si>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</si>
  <si>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</si>
  <si>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</si>
  <si>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</si>
  <si>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</si>
  <si>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</si>
  <si>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</si>
  <si>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</si>
  <si>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</si>
  <si>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</si>
  <si>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</si>
  <si>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</si>
  <si>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</si>
  <si>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</si>
  <si>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</si>
  <si>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</si>
  <si>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</si>
  <si>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</si>
  <si>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</si>
  <si>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</si>
  <si>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</si>
  <si>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</si>
  <si>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</si>
  <si>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</si>
  <si>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</si>
  <si>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</si>
  <si>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</si>
  <si>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</si>
  <si>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</si>
  <si>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</si>
  <si>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</si>
  <si>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</si>
  <si>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</si>
  <si>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</si>
  <si>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</si>
  <si>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</si>
  <si>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</si>
  <si>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</si>
  <si>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</si>
  <si>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</si>
  <si>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</si>
  <si>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</si>
  <si>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</si>
  <si>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</si>
  <si>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</si>
  <si>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</si>
  <si>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</si>
  <si>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</si>
  <si>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</si>
  <si>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</si>
  <si>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</si>
  <si>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</si>
  <si>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</si>
  <si>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</si>
  <si>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</si>
  <si>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</si>
  <si>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</si>
  <si>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</si>
  <si>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</si>
  <si>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</si>
  <si>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</si>
  <si>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</si>
  <si>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</si>
  <si>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</si>
  <si>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</si>
  <si>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</si>
  <si>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</si>
  <si>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</si>
  <si>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</si>
  <si>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</si>
  <si>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</si>
  <si>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</si>
  <si>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</si>
  <si>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</si>
  <si>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</si>
  <si>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</si>
  <si>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</si>
  <si>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</si>
  <si>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</si>
  <si>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</si>
  <si>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</si>
  <si>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</si>
  <si>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</si>
  <si>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</si>
  <si>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</si>
  <si>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</si>
  <si>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</si>
  <si>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</si>
  <si>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</si>
  <si>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</si>
  <si>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</si>
  <si>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</si>
  <si>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</si>
  <si>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</si>
  <si>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</si>
  <si>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</si>
  <si>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</si>
  <si>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</si>
  <si>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</si>
  <si>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</si>
  <si>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</si>
  <si>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</si>
  <si>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</si>
  <si>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</si>
  <si>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</si>
  <si>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</si>
  <si>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</si>
  <si>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</si>
  <si>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</si>
  <si>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</si>
  <si>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</si>
  <si>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</si>
  <si>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</si>
  <si>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</si>
  <si>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</si>
  <si>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</si>
  <si>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</si>
  <si>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</si>
  <si>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</si>
  <si>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</si>
  <si>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</si>
  <si>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</si>
  <si>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</si>
  <si>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</si>
  <si>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</si>
  <si>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</si>
  <si>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</si>
  <si>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</si>
  <si>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</si>
  <si>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</si>
  <si>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</si>
  <si>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</si>
  <si>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</si>
  <si>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</si>
  <si>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</si>
  <si>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</si>
  <si>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</si>
  <si>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</si>
  <si>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</si>
  <si>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</si>
  <si>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</si>
  <si>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</si>
  <si>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</si>
  <si>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</si>
  <si>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</si>
  <si>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</si>
  <si>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</si>
  <si>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</si>
  <si>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</si>
  <si>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</si>
  <si>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</si>
  <si>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</si>
  <si>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</si>
  <si>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</si>
  <si>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</si>
  <si>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</si>
  <si>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</si>
  <si>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</si>
  <si>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</si>
  <si>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</si>
  <si>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</si>
  <si>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</si>
  <si>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</si>
  <si>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</si>
  <si>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</si>
  <si>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</si>
  <si>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</si>
  <si>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</si>
  <si>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</si>
  <si>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</si>
  <si>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</si>
  <si>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</si>
  <si>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</si>
  <si>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</si>
  <si>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</si>
  <si>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</si>
  <si>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</si>
  <si>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</si>
  <si>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</si>
  <si>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</si>
  <si>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</si>
  <si>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</si>
  <si>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</si>
  <si>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</si>
  <si>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</si>
  <si>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</si>
  <si>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</si>
  <si>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</si>
  <si>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</si>
  <si>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</si>
  <si>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</si>
  <si>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</si>
  <si>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</si>
  <si>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</si>
  <si>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</si>
  <si>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</si>
  <si>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</si>
  <si>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</si>
  <si>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</si>
  <si>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</si>
  <si>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</si>
  <si>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</si>
  <si>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</si>
  <si>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</si>
  <si>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</si>
  <si>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</si>
  <si>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</si>
  <si>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</si>
  <si>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</si>
  <si>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</si>
  <si>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</si>
  <si>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</si>
  <si>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</si>
  <si>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</si>
  <si>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</si>
  <si>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</si>
  <si>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</si>
  <si>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</si>
  <si>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</si>
  <si>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</si>
  <si>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</si>
  <si>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</si>
  <si>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</si>
  <si>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</si>
  <si>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</si>
  <si>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</si>
  <si>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</si>
  <si>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</si>
  <si>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</si>
  <si>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</si>
  <si>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</si>
  <si>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</si>
  <si>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</si>
  <si>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</si>
  <si>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</si>
  <si>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</si>
  <si>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</si>
  <si>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</si>
  <si>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</si>
  <si>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</si>
  <si>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</si>
  <si>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</si>
  <si>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</si>
  <si>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</si>
  <si>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</si>
  <si>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</si>
  <si>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</si>
  <si>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</si>
  <si>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</si>
  <si>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</si>
  <si>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</si>
  <si>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</si>
  <si>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</si>
  <si>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</si>
  <si>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</si>
  <si>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</si>
  <si>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</si>
  <si>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</si>
  <si>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</si>
  <si>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</si>
  <si>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</si>
  <si>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</si>
  <si>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</si>
  <si>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</si>
  <si>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</si>
  <si>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</si>
  <si>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</si>
  <si>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</si>
  <si>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</si>
  <si>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</si>
  <si>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</si>
  <si>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</si>
  <si>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</si>
  <si>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</si>
  <si>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</si>
  <si>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</si>
  <si>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</si>
  <si>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</si>
  <si>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</si>
  <si>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</si>
  <si>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</si>
  <si>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</si>
  <si>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</si>
  <si>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</si>
  <si>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</si>
  <si>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</si>
  <si>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</si>
  <si>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</si>
  <si>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</si>
  <si>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</si>
  <si>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</si>
  <si>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</si>
  <si>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</si>
  <si>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</si>
  <si>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</si>
  <si>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</si>
  <si>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</si>
  <si>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</si>
  <si>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</si>
  <si>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</si>
  <si>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</si>
  <si>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</si>
  <si>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</si>
  <si>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</si>
  <si>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</si>
  <si>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</si>
  <si>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</si>
  <si>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</si>
  <si>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</si>
  <si>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</si>
  <si>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</si>
  <si>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</si>
  <si>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</si>
  <si>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</si>
  <si>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</si>
  <si>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</si>
  <si>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</si>
  <si>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</si>
  <si>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</si>
  <si>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</si>
  <si>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</si>
  <si>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</si>
  <si>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</si>
  <si>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</si>
  <si>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</si>
  <si>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</si>
  <si>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</si>
  <si>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</si>
  <si>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</si>
  <si>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</si>
  <si>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</si>
  <si>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</si>
  <si>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</si>
  <si>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</si>
  <si>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</si>
  <si>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</si>
  <si>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</si>
  <si>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</si>
  <si>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</si>
  <si>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</si>
  <si>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</si>
  <si>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</si>
  <si>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</si>
  <si>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</si>
  <si>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</si>
  <si>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</si>
  <si>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</si>
  <si>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</si>
  <si>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</si>
  <si>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</si>
  <si>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</si>
  <si>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</si>
  <si>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</si>
  <si>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</si>
  <si>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</si>
  <si>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</si>
  <si>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</si>
  <si>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</si>
  <si>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</si>
  <si>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</si>
  <si>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</si>
  <si>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</si>
  <si>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</si>
  <si>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</si>
  <si>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</si>
  <si>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</si>
  <si>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</si>
  <si>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</si>
  <si>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</si>
  <si>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</si>
  <si>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</si>
  <si>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</si>
  <si>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</si>
  <si>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</si>
  <si>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</si>
  <si>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</si>
  <si>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</si>
  <si>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</si>
  <si>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</si>
  <si>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</si>
  <si>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</si>
  <si>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</si>
  <si>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</si>
  <si>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</si>
  <si>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</si>
  <si>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</si>
  <si>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</si>
  <si>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</si>
  <si>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</si>
  <si>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</si>
  <si>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</si>
  <si>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</si>
  <si>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</si>
  <si>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</si>
  <si>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</si>
  <si>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</si>
  <si>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</si>
  <si>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</si>
  <si>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</si>
  <si>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</si>
  <si>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</si>
  <si>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</si>
  <si>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</si>
  <si>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</si>
  <si>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</si>
  <si>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</si>
  <si>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</si>
  <si>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</si>
  <si>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</si>
  <si>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</si>
  <si>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</si>
  <si>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</si>
  <si>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</si>
  <si>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</si>
  <si>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</si>
  <si>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</si>
  <si>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</si>
  <si>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</si>
  <si>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</si>
  <si>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</si>
  <si>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</si>
  <si>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</si>
  <si>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</si>
  <si>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</si>
  <si>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</si>
  <si>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</si>
  <si>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</si>
  <si>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</si>
  <si>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</si>
  <si>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</si>
  <si>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</si>
  <si>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</si>
  <si>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</si>
  <si>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</si>
  <si>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</si>
  <si>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</si>
  <si>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</si>
  <si>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</si>
  <si>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</si>
  <si>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</si>
  <si>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</si>
  <si>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</si>
  <si>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</si>
  <si>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</si>
  <si>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</si>
  <si>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</si>
  <si>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</si>
  <si>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</si>
  <si>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</si>
  <si>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</si>
  <si>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</si>
  <si>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</si>
  <si>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</si>
  <si>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</si>
  <si>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</si>
  <si>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</si>
  <si>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</si>
  <si>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</si>
  <si>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</si>
  <si>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</si>
  <si>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</si>
  <si>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</si>
  <si>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</si>
  <si>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</si>
  <si>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</si>
  <si>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</si>
  <si>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</si>
  <si>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</si>
  <si>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</si>
  <si>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</si>
  <si>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</si>
  <si>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</si>
  <si>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</si>
  <si>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</si>
  <si>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</si>
  <si>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</si>
  <si>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</si>
  <si>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</si>
  <si>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</si>
  <si>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</si>
  <si>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</si>
  <si>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</si>
  <si>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</si>
  <si>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</si>
  <si>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</si>
  <si>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</si>
  <si>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</si>
  <si>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</si>
  <si>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</si>
  <si>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</si>
  <si>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</si>
  <si>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</si>
  <si>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</si>
  <si>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</si>
  <si>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</si>
  <si>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</si>
  <si>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</si>
  <si>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</si>
  <si>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</si>
  <si>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</si>
  <si>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</si>
  <si>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</si>
  <si>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</si>
  <si>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</si>
  <si>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</si>
  <si>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</si>
  <si>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</si>
  <si>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</si>
  <si>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</si>
  <si>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</si>
  <si>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</si>
  <si>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</si>
  <si>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</si>
  <si>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</si>
  <si>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</si>
  <si>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</si>
  <si>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</si>
  <si>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</si>
  <si>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</si>
  <si>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</si>
  <si>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</si>
  <si>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</si>
  <si>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</si>
  <si>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</si>
  <si>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</si>
  <si>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</si>
  <si>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</si>
  <si>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</si>
  <si>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</si>
  <si>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</si>
  <si>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</si>
  <si>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</si>
  <si>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</si>
  <si>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</si>
  <si>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</si>
  <si>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</si>
  <si>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</si>
  <si>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</si>
  <si>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</si>
  <si>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</si>
  <si>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</si>
  <si>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</si>
  <si>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</si>
  <si>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</si>
  <si>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</si>
  <si>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</si>
  <si>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</si>
  <si>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</si>
  <si>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</si>
  <si>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</si>
  <si>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</si>
  <si>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</si>
  <si>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</si>
  <si>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</si>
  <si>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</si>
  <si>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</si>
  <si>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</si>
  <si>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</si>
  <si>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</si>
  <si>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</si>
  <si>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</si>
  <si>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</si>
  <si>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</si>
  <si>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</si>
  <si>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</si>
  <si>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</si>
  <si>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</si>
  <si>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</si>
  <si>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</si>
  <si>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</si>
  <si>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</si>
  <si>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</si>
  <si>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</si>
  <si>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</si>
  <si>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</si>
  <si>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</si>
  <si>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</si>
  <si>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</si>
  <si>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</si>
  <si>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</si>
  <si>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</si>
  <si>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</si>
  <si>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</si>
  <si>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</si>
  <si>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</si>
  <si>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</si>
  <si>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</si>
  <si>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</si>
  <si>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</si>
  <si>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</si>
  <si>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</si>
  <si>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</si>
  <si>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</si>
  <si>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</si>
  <si>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</si>
  <si>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</si>
  <si>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</si>
  <si>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</si>
  <si>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</si>
  <si>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</si>
  <si>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</si>
  <si>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</si>
  <si>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</si>
  <si>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</si>
  <si>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</si>
  <si>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</si>
  <si>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</si>
  <si>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</si>
  <si>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</si>
  <si>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</si>
  <si>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</si>
  <si>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</si>
  <si>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</si>
  <si>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</si>
  <si>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</si>
  <si>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</si>
  <si>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</si>
  <si>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</si>
  <si>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</si>
  <si>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</si>
  <si>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</si>
  <si>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</si>
  <si>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</si>
  <si>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</si>
  <si>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</si>
  <si>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</si>
  <si>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</si>
  <si>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</si>
  <si>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</si>
  <si>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</si>
  <si>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</si>
  <si>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</si>
  <si>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</si>
  <si>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</si>
  <si>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</si>
  <si>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</si>
  <si>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</si>
  <si>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</si>
  <si>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</si>
  <si>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</si>
  <si>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</si>
  <si>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</si>
  <si>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</si>
  <si>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</si>
  <si>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</si>
  <si>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</si>
  <si>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</si>
  <si>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</si>
  <si>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</si>
  <si>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</si>
  <si>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</si>
  <si>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</si>
  <si>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</si>
  <si>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</si>
  <si>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</si>
  <si>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</si>
  <si>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</si>
  <si>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</si>
  <si>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</si>
  <si>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</si>
  <si>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</si>
  <si>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</si>
  <si>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</si>
  <si>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</si>
  <si>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</si>
  <si>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</si>
  <si>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</si>
  <si>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</si>
  <si>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</si>
  <si>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</si>
  <si>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</si>
  <si>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</si>
  <si>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</si>
  <si>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</si>
  <si>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</si>
  <si>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</si>
  <si>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</si>
  <si>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</si>
  <si>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</si>
  <si>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</si>
  <si>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</si>
  <si>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</si>
  <si>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</si>
  <si>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</si>
  <si>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</si>
  <si>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</si>
  <si>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</si>
  <si>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</si>
  <si>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</si>
  <si>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</si>
  <si>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</si>
  <si>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</si>
  <si>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</si>
  <si>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</si>
  <si>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</si>
  <si>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</si>
  <si>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</si>
  <si>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</si>
  <si>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</si>
  <si>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</si>
  <si>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</si>
  <si>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</si>
  <si>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</si>
  <si>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</si>
  <si>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</si>
  <si>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</si>
  <si>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</si>
  <si>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</si>
  <si>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</si>
  <si>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</si>
  <si>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</si>
  <si>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</si>
  <si>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</si>
  <si>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</si>
  <si>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</si>
  <si>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</si>
  <si>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</si>
  <si>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</si>
  <si>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</si>
  <si>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</si>
  <si>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</si>
  <si>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</si>
  <si>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</si>
  <si>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</si>
  <si>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</si>
  <si>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</si>
  <si>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</si>
  <si>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</si>
  <si>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</si>
  <si>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</si>
  <si>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</si>
  <si>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</si>
  <si>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</si>
  <si>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</si>
  <si>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</si>
  <si>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</si>
  <si>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</si>
  <si>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</si>
  <si>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</si>
  <si>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</si>
  <si>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</si>
  <si>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</si>
  <si>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</si>
  <si>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</si>
  <si>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</si>
  <si>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</si>
  <si>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</si>
  <si>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</si>
  <si>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</si>
  <si>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</si>
  <si>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</si>
  <si>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</si>
  <si>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</si>
  <si>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</si>
  <si>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</si>
  <si>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</si>
  <si>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</si>
  <si>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</si>
  <si>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</si>
  <si>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</si>
  <si>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</si>
  <si>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</si>
  <si>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</si>
  <si>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</si>
  <si>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</si>
  <si>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</si>
  <si>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</si>
  <si>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</si>
  <si>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</si>
  <si>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</si>
  <si>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</si>
  <si>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</si>
  <si>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</si>
  <si>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</si>
  <si>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</si>
  <si>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</si>
  <si>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</si>
  <si>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</si>
  <si>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</si>
  <si>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</si>
  <si>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</si>
  <si>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</si>
  <si>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</si>
  <si>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</si>
  <si>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</si>
  <si>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</si>
  <si>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</si>
  <si>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</si>
  <si>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</si>
  <si>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</si>
  <si>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</si>
  <si>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</si>
  <si>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</si>
  <si>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</si>
  <si>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</si>
  <si>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</si>
  <si>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</si>
  <si>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</si>
  <si>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</si>
  <si>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</si>
  <si>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</si>
  <si>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</si>
  <si>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</si>
  <si>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</si>
  <si>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</si>
  <si>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</si>
  <si>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</si>
  <si>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</si>
  <si>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</si>
  <si>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</si>
  <si>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</si>
  <si>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</si>
  <si>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</si>
  <si>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</si>
  <si>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</si>
  <si>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</si>
  <si>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</si>
  <si>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</si>
  <si>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</si>
  <si>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</si>
  <si>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</si>
  <si>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</si>
  <si>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</si>
  <si>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</si>
  <si>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</si>
  <si>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</si>
  <si>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</si>
  <si>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</si>
  <si>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</si>
  <si>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</si>
  <si>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</si>
  <si>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</si>
  <si>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</si>
  <si>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</si>
  <si>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</si>
  <si>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</si>
  <si>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</si>
  <si>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</si>
  <si>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</si>
  <si>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</si>
  <si>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</si>
  <si>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</si>
  <si>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</si>
  <si>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</si>
  <si>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</si>
  <si>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</si>
  <si>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</si>
  <si>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</si>
  <si>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</si>
  <si>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</si>
  <si>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</si>
  <si>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</si>
  <si>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</si>
  <si>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</si>
  <si>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</si>
  <si>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</si>
  <si>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</si>
  <si>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</si>
  <si>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</si>
  <si>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</si>
  <si>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</si>
  <si>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</si>
  <si>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</si>
  <si>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</si>
  <si>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</si>
  <si>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</si>
  <si>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</si>
  <si>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</si>
  <si>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</si>
  <si>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</si>
  <si>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</si>
  <si>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</si>
  <si>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</si>
  <si>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</si>
  <si>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</si>
  <si>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</si>
  <si>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</si>
  <si>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</si>
  <si>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</si>
  <si>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</si>
  <si>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</si>
  <si>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</si>
  <si>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</si>
  <si>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</si>
  <si>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</si>
  <si>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</si>
  <si>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</si>
  <si>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</si>
  <si>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</si>
  <si>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</si>
  <si>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</si>
  <si>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</si>
  <si>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</si>
  <si>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</si>
  <si>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</si>
  <si>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</si>
  <si>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</si>
  <si>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</si>
  <si>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</si>
  <si>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</si>
  <si>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</si>
  <si>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</si>
  <si>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</si>
  <si>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</si>
  <si>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</si>
  <si>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</si>
  <si>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</si>
  <si>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</si>
  <si>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</si>
  <si>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</si>
  <si>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</si>
  <si>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</si>
  <si>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</si>
  <si>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</si>
  <si>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</si>
  <si>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</si>
  <si>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</si>
  <si>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</si>
  <si>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</si>
  <si>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</si>
  <si>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</si>
  <si>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</si>
  <si>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</si>
  <si>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</si>
  <si>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</si>
  <si>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</si>
  <si>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</si>
  <si>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</si>
  <si>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</si>
  <si>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</si>
  <si>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</si>
  <si>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</si>
  <si>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</si>
  <si>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</si>
  <si>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</si>
  <si>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</si>
  <si>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</si>
  <si>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</si>
  <si>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</si>
  <si>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</si>
  <si>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</si>
  <si>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</si>
  <si>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</si>
  <si>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</si>
  <si>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</si>
  <si>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</si>
  <si>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</si>
  <si>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</si>
  <si>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</si>
  <si>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</si>
  <si>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</si>
  <si>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</si>
  <si>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</si>
  <si>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</si>
  <si>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</si>
  <si>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</si>
  <si>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</si>
  <si>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</si>
  <si>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</si>
  <si>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</si>
  <si>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</si>
  <si>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</si>
  <si>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</si>
  <si>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</si>
  <si>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</si>
  <si>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</si>
  <si>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</si>
  <si>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</si>
  <si>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</si>
  <si>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</si>
  <si>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</si>
  <si>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</si>
  <si>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</si>
  <si>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</si>
  <si>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</si>
  <si>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</si>
  <si>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</si>
  <si>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</si>
  <si>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</si>
  <si>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</si>
  <si>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</si>
  <si>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</si>
  <si>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</si>
  <si>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</si>
  <si>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</si>
  <si>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</si>
  <si>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</si>
  <si>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</si>
  <si>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</si>
  <si>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</si>
  <si>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</si>
  <si>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</si>
  <si>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</si>
  <si>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</si>
  <si>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</si>
  <si>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</si>
  <si>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</si>
  <si>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</si>
  <si>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</si>
  <si>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</si>
  <si>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</si>
  <si>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</si>
  <si>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</si>
  <si>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</si>
  <si>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</si>
  <si>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</si>
  <si>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</si>
  <si>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</si>
  <si>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</si>
  <si>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</si>
  <si>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</si>
  <si>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</si>
  <si>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</si>
  <si>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</si>
  <si>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</si>
  <si>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</si>
  <si>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</si>
  <si>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</si>
  <si>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</si>
  <si>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</si>
  <si>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</si>
  <si>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</si>
  <si>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</si>
  <si>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</si>
  <si>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</si>
  <si>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</si>
  <si>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</si>
  <si>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</si>
  <si>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</si>
  <si>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</si>
  <si>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</si>
  <si>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</si>
  <si>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</si>
  <si>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</si>
  <si>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</si>
  <si>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</si>
  <si>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</si>
  <si>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</si>
  <si>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</si>
  <si>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</si>
  <si>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</si>
  <si>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</si>
  <si>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</si>
  <si>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</si>
  <si>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</si>
  <si>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</si>
  <si>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</si>
  <si>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</si>
  <si>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</si>
  <si>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</si>
  <si>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</si>
  <si>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</si>
  <si>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</si>
  <si>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</si>
  <si>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</si>
  <si>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</si>
  <si>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</si>
  <si>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</si>
  <si>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</si>
  <si>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</si>
  <si>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</si>
  <si>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</si>
  <si>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</si>
  <si>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</si>
  <si>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</si>
  <si>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</si>
  <si>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</si>
  <si>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</si>
  <si>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</si>
  <si>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</si>
  <si>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</si>
  <si>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</si>
  <si>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</si>
  <si>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</si>
  <si>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</si>
  <si>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</si>
  <si>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</si>
  <si>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</si>
  <si>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</si>
  <si>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</si>
  <si>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</si>
  <si>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</si>
  <si>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</si>
  <si>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</si>
  <si>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</si>
  <si>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</si>
  <si>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</si>
  <si>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</si>
  <si>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</si>
  <si>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</si>
  <si>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</si>
  <si>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</si>
  <si>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</si>
  <si>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</si>
  <si>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</si>
  <si>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</si>
  <si>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</si>
  <si>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</si>
  <si>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</si>
  <si>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</si>
  <si>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</si>
  <si>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</si>
  <si>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</si>
  <si>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</si>
  <si>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</si>
  <si>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</si>
  <si>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</si>
  <si>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</si>
  <si>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</si>
  <si>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</si>
  <si>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</si>
  <si>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</si>
  <si>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</si>
  <si>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</si>
  <si>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</si>
  <si>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</si>
  <si>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</si>
  <si>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</si>
  <si>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</si>
  <si>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</si>
  <si>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</si>
  <si>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</si>
  <si>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</si>
  <si>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</si>
  <si>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</si>
  <si>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</si>
  <si>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</si>
  <si>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</si>
  <si>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</si>
  <si>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</si>
  <si>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</si>
  <si>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</si>
  <si>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</si>
  <si>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</si>
  <si>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</si>
  <si>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</si>
  <si>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</si>
  <si>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</si>
  <si>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</si>
  <si>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</si>
  <si>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</si>
  <si>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</si>
  <si>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</si>
  <si>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</si>
  <si>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</si>
  <si>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</si>
  <si>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</si>
  <si>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</si>
  <si>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</si>
  <si>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</si>
  <si>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</si>
  <si>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</si>
  <si>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</si>
  <si>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</si>
  <si>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</si>
  <si>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</si>
  <si>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</si>
  <si>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</si>
  <si>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</si>
  <si>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</si>
  <si>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</si>
  <si>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</si>
  <si>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</si>
  <si>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</si>
  <si>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</si>
  <si>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</si>
  <si>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</si>
  <si>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</si>
  <si>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</si>
  <si>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</si>
  <si>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</si>
  <si>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</si>
  <si>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</si>
  <si>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</si>
  <si>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</si>
  <si>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</si>
  <si>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</si>
  <si>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</si>
  <si>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</si>
  <si>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</si>
  <si>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</si>
  <si>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</si>
  <si>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</si>
  <si>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</si>
  <si>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</si>
  <si>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</si>
  <si>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</si>
  <si>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</si>
  <si>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</si>
  <si>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</si>
  <si>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</si>
  <si>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</si>
  <si>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</si>
  <si>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</si>
  <si>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</si>
  <si>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</si>
  <si>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</si>
  <si>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</si>
  <si>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</si>
  <si>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</si>
  <si>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</si>
  <si>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</si>
  <si>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</si>
  <si>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</si>
  <si>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</si>
  <si>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</si>
  <si>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</si>
  <si>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</si>
  <si>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</si>
  <si>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</si>
  <si>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</si>
  <si>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</si>
  <si>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</si>
  <si>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</si>
  <si>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</si>
  <si>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</si>
  <si>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</si>
  <si>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</si>
  <si>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</si>
  <si>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</si>
  <si>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</si>
  <si>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</si>
  <si>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</si>
  <si>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</si>
  <si>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</si>
  <si>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</si>
  <si>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</si>
  <si>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</si>
  <si>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</si>
  <si>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</si>
  <si>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</si>
  <si>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</si>
  <si>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</si>
  <si>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</si>
  <si>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</si>
  <si>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</si>
  <si>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</si>
  <si>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</si>
  <si>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</si>
  <si>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</si>
  <si>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</si>
  <si>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</si>
  <si>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</si>
  <si>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</si>
  <si>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</si>
  <si>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</si>
  <si>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</si>
  <si>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</si>
  <si>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</si>
  <si>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</si>
  <si>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</si>
  <si>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</si>
  <si>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</si>
  <si>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</si>
  <si>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</si>
  <si>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</si>
  <si>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</si>
  <si>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</si>
  <si>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</si>
  <si>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</si>
  <si>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</si>
  <si>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</si>
  <si>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</si>
  <si>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</si>
  <si>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</si>
  <si>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</si>
  <si>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</si>
  <si>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</si>
  <si>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</si>
  <si>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</si>
  <si>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</si>
  <si>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</si>
  <si>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</si>
  <si>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</si>
  <si>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</si>
  <si>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</si>
  <si>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</si>
  <si>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</si>
  <si>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</si>
  <si>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</si>
  <si>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</si>
  <si>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</si>
  <si>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</si>
  <si>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</si>
  <si>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</si>
  <si>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</si>
  <si>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</si>
  <si>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</si>
  <si>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</si>
  <si>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</si>
  <si>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</si>
  <si>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</si>
  <si>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</si>
  <si>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</si>
  <si>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</si>
  <si>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</si>
  <si>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</si>
  <si>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</si>
  <si>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</si>
  <si>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</si>
  <si>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</si>
  <si>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</si>
  <si>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</si>
  <si>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</si>
  <si>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</si>
  <si>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</si>
  <si>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</si>
  <si>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</si>
  <si>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</si>
  <si>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</si>
  <si>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</si>
  <si>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</si>
  <si>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</si>
  <si>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</si>
  <si>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</si>
  <si>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</si>
  <si>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</si>
  <si>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</si>
  <si>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</si>
  <si>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</si>
  <si>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</si>
  <si>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</si>
  <si>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</si>
  <si>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</si>
  <si>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</si>
  <si>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</si>
  <si>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</si>
  <si>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</si>
  <si>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</si>
  <si>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</si>
  <si>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</si>
  <si>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</si>
  <si>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</si>
  <si>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</si>
  <si>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</si>
  <si>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</si>
  <si>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</si>
  <si>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</si>
  <si>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</si>
  <si>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</si>
  <si>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</si>
  <si>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</si>
  <si>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</si>
  <si>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</si>
  <si>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</si>
  <si>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</si>
  <si>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</si>
  <si>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</si>
  <si>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</si>
  <si>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</si>
  <si>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</si>
  <si>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</si>
  <si>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</si>
  <si>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</si>
  <si>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</si>
  <si>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</si>
  <si>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</si>
  <si>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</si>
  <si>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</si>
  <si>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</si>
  <si>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</si>
  <si>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</si>
  <si>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</si>
  <si>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</si>
  <si>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</si>
  <si>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</si>
  <si>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</si>
  <si>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</si>
  <si>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</si>
  <si>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</si>
  <si>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</si>
  <si>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</si>
  <si>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</si>
  <si>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</si>
  <si>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</si>
  <si>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</si>
  <si>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</si>
  <si>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</si>
  <si>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</si>
  <si>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</si>
  <si>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</si>
  <si>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</si>
  <si>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</si>
  <si>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</si>
  <si>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</si>
  <si>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</si>
  <si>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</si>
  <si>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</si>
  <si>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</si>
  <si>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</si>
  <si>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</si>
  <si>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</si>
  <si>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</si>
  <si>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</si>
  <si>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</si>
  <si>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</si>
  <si>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</si>
  <si>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</si>
  <si>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</si>
  <si>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</si>
  <si>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</si>
  <si>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</si>
  <si>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</si>
  <si>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</si>
  <si>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</si>
  <si>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</si>
  <si>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</si>
  <si>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</si>
  <si>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</si>
  <si>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</si>
  <si>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</si>
  <si>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</si>
  <si>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</si>
  <si>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</si>
  <si>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</si>
  <si>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</si>
  <si>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</si>
  <si>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</si>
  <si>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</si>
  <si>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</si>
  <si>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</si>
  <si>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</si>
  <si>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</si>
  <si>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</si>
  <si>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</si>
  <si>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</si>
  <si>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</si>
  <si>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</si>
  <si>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</si>
  <si>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</si>
  <si>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</si>
  <si>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</si>
  <si>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</si>
  <si>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</si>
  <si>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</si>
  <si>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</si>
  <si>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</si>
  <si>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</si>
  <si>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</si>
  <si>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</si>
  <si>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</si>
  <si>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</si>
  <si>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</si>
  <si>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</si>
  <si>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</si>
  <si>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</si>
  <si>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</si>
  <si>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</si>
  <si>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</si>
  <si>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</si>
  <si>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</si>
  <si>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</si>
  <si>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</si>
  <si>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</si>
  <si>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</si>
  <si>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</si>
  <si>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</si>
  <si>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</si>
  <si>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</si>
  <si>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</si>
  <si>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</si>
  <si>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</si>
  <si>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</si>
  <si>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</si>
  <si>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</si>
  <si>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</si>
  <si>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</si>
  <si>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</si>
  <si>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</si>
  <si>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</si>
  <si>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</si>
  <si>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</si>
  <si>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</si>
  <si>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</si>
  <si>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</si>
  <si>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</si>
  <si>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</si>
  <si>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</si>
  <si>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</si>
  <si>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</si>
  <si>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</si>
  <si>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</si>
  <si>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</si>
  <si>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</si>
  <si>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</si>
  <si>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</si>
  <si>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</si>
  <si>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</si>
  <si>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</si>
  <si>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</si>
  <si>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</si>
  <si>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</si>
  <si>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</si>
  <si>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</si>
  <si>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</si>
  <si>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</si>
  <si>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</si>
  <si>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</si>
  <si>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</si>
  <si>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</si>
  <si>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</si>
  <si>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</si>
  <si>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</si>
  <si>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</si>
  <si>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</si>
  <si>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</si>
  <si>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</si>
  <si>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</si>
  <si>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</si>
  <si>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</si>
  <si>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</si>
  <si>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</si>
  <si>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</si>
  <si>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</si>
  <si>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</si>
  <si>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</si>
  <si>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</si>
  <si>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</si>
  <si>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</si>
  <si>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</si>
  <si>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</si>
  <si>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</si>
  <si>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</si>
  <si>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</si>
  <si>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</si>
  <si>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</si>
  <si>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</si>
  <si>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</si>
  <si>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</si>
  <si>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</si>
  <si>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</si>
  <si>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</si>
  <si>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</si>
  <si>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</si>
  <si>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</si>
  <si>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</si>
  <si>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</si>
  <si>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</si>
  <si>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</si>
  <si>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</si>
  <si>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</si>
  <si>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</si>
  <si>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</si>
  <si>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</si>
  <si>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</si>
  <si>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</si>
  <si>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</si>
  <si>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</si>
  <si>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</si>
  <si>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</si>
  <si>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</si>
  <si>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</si>
  <si>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</si>
  <si>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</si>
  <si>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</si>
  <si>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</si>
  <si>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</si>
  <si>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</si>
  <si>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</si>
  <si>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</si>
  <si>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</si>
  <si>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</si>
  <si>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</si>
  <si>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</si>
  <si>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</si>
  <si>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</si>
  <si>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</si>
  <si>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</si>
  <si>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</si>
  <si>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</si>
  <si>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</si>
  <si>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</si>
  <si>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</si>
  <si>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</si>
  <si>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</si>
  <si>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</si>
  <si>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</si>
  <si>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</si>
  <si>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</si>
  <si>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</si>
  <si>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</si>
  <si>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</si>
  <si>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</si>
  <si>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</si>
  <si>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</si>
  <si>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</si>
  <si>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</si>
  <si>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</si>
  <si>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</si>
  <si>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</si>
  <si>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</si>
  <si>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</si>
  <si>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</si>
  <si>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</si>
  <si>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</si>
  <si>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</si>
  <si>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</si>
  <si>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</si>
  <si>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</si>
  <si>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</si>
  <si>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</si>
  <si>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</si>
  <si>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</si>
  <si>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</si>
  <si>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</si>
  <si>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</si>
  <si>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</si>
  <si>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</si>
  <si>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</si>
  <si>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</si>
  <si>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</si>
  <si>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</si>
  <si>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</si>
  <si>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</si>
  <si>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</si>
  <si>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</si>
  <si>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</si>
  <si>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</si>
  <si>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</si>
  <si>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</si>
  <si>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</si>
  <si>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</si>
  <si>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</si>
  <si>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</si>
  <si>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</si>
  <si>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</si>
  <si>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</si>
  <si>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</si>
  <si>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</si>
  <si>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</si>
  <si>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</si>
  <si>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</si>
  <si>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</si>
  <si>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</si>
  <si>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</si>
  <si>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</si>
  <si>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</si>
  <si>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</si>
  <si>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</si>
  <si>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</si>
  <si>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</si>
  <si>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</si>
  <si>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</si>
  <si>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</si>
  <si>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</si>
  <si>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</si>
  <si>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</si>
  <si>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</si>
  <si>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</si>
  <si>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</si>
  <si>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</si>
  <si>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</si>
  <si>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</si>
  <si>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</si>
  <si>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</si>
  <si>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</si>
  <si>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</si>
  <si>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</si>
  <si>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</si>
  <si>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</si>
  <si>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</si>
  <si>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</si>
  <si>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</si>
  <si>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</si>
  <si>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</si>
  <si>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</si>
  <si>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</si>
  <si>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</si>
  <si>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</si>
  <si>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</si>
  <si>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</si>
  <si>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</si>
  <si>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</si>
  <si>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</si>
  <si>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</si>
  <si>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</si>
  <si>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</si>
  <si>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</si>
  <si>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</si>
  <si>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</si>
  <si>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</si>
  <si>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</si>
  <si>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</si>
  <si>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</si>
  <si>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</si>
  <si>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</si>
  <si>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</si>
  <si>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</si>
  <si>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</si>
  <si>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</si>
  <si>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</si>
  <si>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</si>
  <si>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</si>
  <si>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</si>
  <si>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</si>
  <si>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</si>
  <si>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</si>
  <si>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</si>
  <si>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</si>
  <si>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</si>
  <si>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</si>
  <si>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</si>
  <si>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</si>
  <si>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</si>
  <si>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</si>
  <si>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</si>
  <si>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</si>
  <si>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</si>
  <si>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</si>
  <si>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</si>
  <si>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</si>
  <si>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</si>
  <si>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</si>
  <si>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</si>
  <si>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</si>
  <si>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</si>
  <si>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</si>
  <si>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</si>
  <si>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</si>
  <si>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</si>
  <si>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</si>
  <si>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</si>
  <si>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</si>
  <si>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</si>
  <si>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</si>
  <si>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</si>
  <si>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</si>
  <si>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</si>
  <si>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</si>
  <si>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</si>
  <si>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</si>
  <si>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</si>
  <si>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</si>
  <si>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</si>
  <si>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</si>
  <si>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</si>
  <si>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</si>
  <si>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</si>
  <si>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</si>
  <si>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</si>
  <si>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</si>
  <si>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</si>
  <si>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</si>
  <si>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</si>
  <si>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</si>
  <si>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</si>
  <si>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</si>
  <si>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</si>
  <si>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</si>
  <si>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</si>
  <si>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</si>
  <si>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</si>
  <si>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</si>
  <si>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</si>
  <si>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</si>
  <si>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</si>
  <si>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</si>
  <si>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</si>
  <si>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</si>
  <si>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</si>
  <si>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</si>
  <si>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</si>
  <si>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</si>
  <si>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</si>
  <si>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</si>
  <si>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</si>
  <si>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</si>
  <si>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</si>
  <si>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</si>
  <si>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</si>
  <si>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</si>
  <si>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</si>
  <si>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</si>
  <si>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</si>
  <si>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</si>
  <si>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</si>
  <si>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</si>
  <si>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</si>
  <si>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</si>
  <si>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</si>
  <si>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</si>
  <si>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</si>
  <si>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</si>
  <si>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</si>
  <si>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</si>
  <si>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</si>
  <si>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</si>
  <si>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</si>
  <si>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</si>
  <si>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</si>
  <si>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</si>
  <si>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</si>
  <si>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</si>
  <si>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</si>
  <si>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</si>
  <si>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</si>
  <si>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</si>
  <si>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</si>
  <si>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</si>
  <si>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</si>
  <si>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</si>
  <si>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</si>
  <si>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</si>
  <si>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</si>
  <si>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</si>
  <si>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</si>
  <si>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</si>
  <si>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</si>
  <si>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</si>
  <si>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</si>
  <si>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</si>
  <si>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</si>
  <si>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</si>
  <si>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</si>
  <si>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</si>
  <si>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</si>
  <si>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</si>
  <si>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</si>
  <si>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</si>
  <si>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</si>
  <si>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</si>
  <si>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</si>
  <si>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</si>
  <si>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</si>
  <si>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</si>
  <si>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</si>
  <si>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</si>
  <si>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</si>
  <si>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</si>
  <si>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</si>
  <si>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</si>
  <si>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</si>
  <si>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</si>
  <si>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</si>
  <si>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</si>
  <si>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</si>
  <si>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</si>
  <si>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</si>
  <si>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</si>
  <si>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</si>
  <si>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</si>
  <si>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</si>
  <si>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</si>
  <si>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</si>
  <si>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</si>
  <si>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</si>
  <si>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</si>
  <si>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</si>
  <si>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</si>
  <si>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</si>
  <si>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</si>
  <si>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</si>
  <si>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</si>
  <si>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</si>
  <si>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</si>
  <si>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</si>
  <si>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</si>
  <si>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</si>
  <si>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</si>
  <si>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</si>
  <si>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</si>
  <si>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</si>
  <si>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</si>
  <si>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</si>
  <si>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</si>
  <si>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</si>
  <si>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</si>
  <si>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</si>
  <si>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</si>
  <si>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</si>
  <si>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</si>
  <si>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</si>
  <si>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</si>
  <si>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</si>
  <si>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</si>
  <si>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</si>
  <si>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</si>
  <si>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</si>
  <si>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</si>
  <si>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</si>
  <si>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</si>
  <si>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</si>
  <si>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</si>
  <si>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</si>
  <si>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</si>
  <si>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</si>
  <si>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</si>
  <si>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</si>
  <si>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</si>
  <si>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</si>
  <si>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</si>
  <si>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</si>
  <si>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</si>
  <si>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</si>
  <si>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</si>
  <si>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</si>
  <si>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</si>
  <si>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</si>
  <si>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</si>
  <si>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</si>
  <si>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</si>
  <si>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</si>
  <si>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</si>
  <si>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</si>
  <si>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</si>
  <si>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</si>
  <si>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</si>
  <si>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</si>
  <si>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</si>
  <si>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</si>
  <si>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</si>
  <si>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</si>
  <si>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</si>
  <si>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</si>
  <si>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</si>
  <si>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</si>
  <si>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</si>
  <si>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</si>
  <si>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</si>
  <si>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</si>
  <si>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</si>
  <si>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</si>
  <si>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</si>
  <si>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</si>
  <si>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</si>
  <si>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</si>
  <si>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</si>
  <si>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</si>
  <si>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</si>
  <si>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</si>
  <si>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</si>
  <si>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</si>
  <si>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</si>
  <si>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</si>
  <si>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</si>
  <si>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</si>
  <si>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</si>
  <si>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</si>
  <si>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</si>
  <si>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</si>
  <si>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</si>
  <si>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</si>
  <si>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</si>
  <si>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</si>
  <si>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</si>
  <si>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</si>
  <si>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</si>
  <si>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</si>
  <si>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</si>
  <si>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</si>
  <si>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</si>
  <si>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</si>
  <si>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</si>
  <si>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</si>
  <si>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</si>
  <si>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</si>
  <si>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</si>
  <si>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</si>
  <si>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</si>
  <si>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</si>
  <si>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</si>
  <si>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</si>
  <si>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</si>
  <si>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</si>
  <si>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</si>
  <si>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</si>
  <si>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</si>
  <si>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</si>
  <si>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</si>
  <si>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</si>
  <si>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</si>
  <si>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</si>
  <si>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</si>
  <si>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</si>
  <si>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</si>
  <si>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</si>
  <si>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</si>
  <si>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</si>
  <si>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</si>
  <si>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</si>
  <si>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</si>
  <si>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</si>
  <si>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</si>
  <si>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</si>
  <si>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</si>
  <si>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</si>
  <si>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</si>
  <si>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</si>
  <si>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</si>
  <si>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</si>
  <si>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</si>
  <si>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</si>
  <si>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</si>
  <si>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</si>
  <si>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</si>
  <si>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</si>
  <si>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</si>
  <si>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</si>
  <si>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</si>
  <si>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</si>
  <si>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</si>
  <si>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</si>
  <si>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</si>
  <si>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</si>
  <si>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</si>
  <si>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</si>
  <si>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</si>
  <si>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</si>
  <si>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</si>
  <si>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</si>
  <si>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</si>
  <si>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</si>
  <si>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</si>
  <si>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</si>
  <si>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</si>
  <si>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</si>
  <si>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</si>
  <si>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</si>
  <si>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</si>
  <si>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</si>
  <si>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</si>
  <si>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</si>
  <si>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</si>
  <si>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</si>
  <si>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</si>
  <si>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</si>
  <si>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</si>
  <si>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</si>
  <si>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</si>
  <si>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</si>
  <si>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</si>
  <si>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</si>
  <si>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</si>
  <si>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</si>
  <si>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</si>
  <si>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</si>
  <si>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</si>
  <si>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</si>
  <si>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</si>
  <si>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</si>
  <si>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</si>
  <si>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</si>
  <si>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</si>
  <si>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</si>
  <si>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</si>
  <si>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</si>
  <si>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</si>
  <si>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</si>
  <si>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</si>
  <si>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</si>
  <si>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</si>
  <si>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</si>
  <si>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</si>
  <si>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</si>
  <si>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</si>
  <si>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</si>
  <si>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</si>
  <si>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</si>
  <si>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</si>
  <si>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</si>
  <si>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</si>
  <si>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</si>
  <si>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</si>
  <si>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</si>
  <si>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</si>
  <si>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</si>
  <si>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</si>
  <si>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</si>
  <si>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</si>
  <si>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</si>
  <si>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</si>
  <si>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</si>
  <si>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</si>
  <si>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</si>
  <si>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</si>
  <si>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</si>
  <si>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</si>
  <si>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</si>
  <si>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</si>
  <si>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</si>
  <si>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</si>
  <si>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</si>
  <si>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</si>
  <si>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</si>
  <si>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</si>
  <si>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</si>
  <si>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</si>
  <si>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</si>
  <si>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</si>
  <si>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</si>
  <si>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</si>
  <si>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</si>
  <si>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</si>
  <si>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</si>
  <si>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</si>
  <si>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</si>
  <si>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</si>
  <si>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</si>
  <si>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</si>
  <si>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</si>
  <si>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</si>
  <si>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</si>
  <si>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</si>
  <si>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</si>
  <si>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</si>
  <si>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</si>
  <si>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</si>
  <si>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</si>
  <si>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</si>
  <si>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</si>
  <si>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</si>
  <si>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</si>
  <si>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</si>
  <si>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</si>
  <si>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</si>
  <si>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</si>
  <si>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</si>
  <si>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</si>
  <si>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</si>
  <si>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</si>
  <si>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</si>
  <si>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</si>
  <si>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</si>
  <si>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</si>
  <si>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</si>
  <si>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</si>
  <si>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</si>
  <si>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</si>
  <si>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</si>
  <si>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</si>
  <si>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</si>
  <si>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</si>
  <si>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</si>
  <si>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</si>
  <si>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</si>
  <si>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</si>
  <si>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</si>
  <si>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</si>
  <si>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</si>
  <si>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</si>
  <si>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</si>
  <si>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</si>
  <si>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</si>
  <si>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</si>
  <si>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</si>
  <si>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</si>
  <si>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</si>
  <si>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</si>
  <si>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</si>
  <si>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</si>
  <si>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</si>
  <si>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</si>
  <si>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</si>
  <si>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</si>
  <si>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</si>
  <si>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</si>
  <si>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</si>
  <si>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</si>
  <si>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</si>
  <si>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</si>
  <si>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</si>
  <si>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</si>
  <si>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</si>
  <si>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</si>
  <si>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</si>
  <si>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</si>
  <si>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</si>
  <si>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</si>
  <si>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</si>
  <si>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</si>
  <si>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</si>
  <si>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</si>
  <si>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</si>
  <si>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</si>
  <si>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</si>
  <si>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</si>
  <si>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</si>
  <si>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</si>
  <si>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</si>
  <si>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</si>
  <si>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</si>
  <si>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</si>
  <si>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</si>
  <si>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</si>
  <si>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</si>
  <si>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</si>
  <si>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</si>
  <si>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</si>
  <si>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</si>
  <si>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</si>
  <si>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</si>
  <si>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</si>
  <si>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</si>
  <si>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</si>
  <si>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</si>
  <si>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</si>
  <si>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</si>
  <si>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</si>
  <si>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</si>
  <si>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</si>
  <si>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</si>
  <si>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</si>
  <si>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</si>
  <si>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</si>
  <si>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</si>
  <si>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</si>
  <si>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</si>
  <si>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</si>
  <si>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</si>
  <si>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</si>
  <si>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</si>
  <si>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</si>
  <si>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</si>
  <si>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</si>
  <si>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</si>
  <si>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</si>
  <si>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</si>
  <si>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</si>
  <si>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</si>
  <si>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</si>
  <si>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</si>
  <si>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</si>
  <si>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</si>
  <si>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</si>
  <si>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</si>
  <si>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</si>
  <si>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</si>
  <si>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</si>
  <si>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</si>
  <si>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</si>
  <si>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</si>
  <si>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</si>
  <si>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</si>
  <si>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</si>
  <si>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</si>
  <si>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</si>
  <si>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</si>
  <si>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</si>
  <si>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</si>
  <si>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</si>
  <si>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</si>
  <si>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</si>
  <si>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</si>
  <si>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</si>
  <si>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</si>
  <si>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</si>
  <si>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</si>
  <si>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</si>
  <si>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</si>
  <si>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</si>
  <si>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</si>
  <si>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</si>
  <si>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</si>
  <si>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</si>
  <si>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</si>
  <si>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</si>
  <si>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</si>
  <si>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</si>
  <si>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</si>
  <si>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</si>
  <si>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</si>
  <si>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</si>
  <si>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</si>
  <si>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</si>
  <si>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</si>
  <si>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</si>
  <si>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</si>
  <si>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</si>
  <si>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</si>
  <si>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</si>
  <si>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</si>
  <si>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</si>
  <si>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</si>
  <si>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</si>
  <si>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</si>
  <si>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</si>
  <si>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</si>
  <si>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</si>
  <si>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</si>
  <si>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</si>
  <si>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</si>
  <si>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</si>
  <si>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</si>
  <si>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</si>
  <si>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</si>
  <si>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</si>
  <si>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</si>
  <si>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</si>
  <si>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</si>
  <si>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</si>
  <si>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</si>
  <si>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</si>
  <si>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</si>
  <si>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</si>
  <si>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</si>
  <si>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</si>
  <si>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</si>
  <si>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</si>
  <si>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</si>
  <si>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</si>
  <si>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</si>
  <si>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</si>
  <si>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</si>
  <si>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</si>
  <si>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</si>
  <si>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</si>
  <si>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</si>
  <si>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</si>
  <si>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</si>
  <si>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</si>
  <si>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</si>
  <si>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</si>
  <si>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</si>
  <si>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</si>
  <si>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</si>
  <si>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</si>
  <si>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</si>
  <si>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</si>
  <si>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</si>
  <si>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</si>
  <si>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</si>
  <si>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</si>
  <si>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</si>
  <si>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</si>
  <si>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</si>
  <si>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</si>
  <si>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</si>
  <si>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</si>
  <si>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</si>
  <si>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</si>
  <si>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</si>
  <si>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</si>
  <si>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</si>
  <si>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</si>
  <si>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</si>
  <si>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</si>
  <si>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</si>
  <si>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</si>
  <si>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</si>
  <si>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</si>
  <si>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</si>
  <si>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</si>
  <si>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</si>
  <si>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</si>
  <si>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</si>
  <si>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</si>
  <si>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</si>
  <si>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</si>
  <si>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</si>
  <si>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</si>
  <si>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</si>
  <si>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</si>
  <si>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</si>
  <si>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</si>
  <si>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</si>
  <si>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</si>
  <si>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</si>
  <si>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</si>
  <si>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</si>
  <si>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</si>
  <si>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</si>
  <si>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</si>
  <si>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</si>
  <si>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</si>
  <si>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</si>
  <si>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</si>
  <si>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</si>
  <si>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</si>
  <si>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</si>
  <si>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</si>
  <si>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</si>
  <si>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</si>
  <si>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</si>
  <si>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</si>
  <si>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</si>
  <si>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</si>
  <si>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</si>
  <si>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</si>
  <si>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</si>
  <si>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</si>
  <si>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</si>
  <si>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</si>
  <si>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</si>
  <si>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</si>
  <si>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</si>
  <si>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</si>
  <si>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</si>
  <si>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</si>
  <si>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</si>
  <si>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</si>
  <si>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</si>
  <si>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</si>
  <si>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</si>
  <si>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</si>
  <si>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</si>
  <si>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</si>
  <si>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</si>
  <si>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</si>
  <si>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</si>
  <si>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</si>
  <si>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</si>
  <si>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</si>
  <si>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</si>
  <si>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</si>
  <si>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</si>
  <si>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</si>
  <si>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</si>
  <si>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</si>
  <si>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</si>
  <si>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</si>
  <si>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</si>
  <si>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</si>
  <si>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</si>
  <si>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</si>
  <si>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</si>
  <si>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</si>
  <si>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</si>
  <si>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</si>
  <si>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</si>
  <si>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</si>
  <si>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</si>
  <si>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</si>
  <si>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</si>
  <si>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</si>
  <si>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</si>
  <si>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</si>
  <si>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</si>
  <si>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</si>
  <si>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</si>
  <si>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</si>
  <si>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</si>
  <si>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</si>
  <si>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</si>
  <si>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</si>
  <si>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</si>
  <si>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</si>
  <si>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</si>
  <si>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</si>
  <si>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</si>
  <si>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</si>
  <si>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</si>
  <si>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</si>
  <si>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</si>
  <si>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</si>
  <si>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</si>
  <si>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</si>
  <si>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</si>
  <si>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</si>
  <si>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</si>
  <si>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</si>
  <si>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</si>
  <si>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</si>
  <si>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</si>
  <si>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</si>
  <si>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</si>
  <si>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</si>
  <si>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</si>
  <si>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</si>
  <si>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</si>
  <si>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</si>
  <si>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</si>
  <si>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</si>
  <si>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</si>
  <si>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</si>
  <si>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</si>
  <si>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</si>
  <si>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</si>
  <si>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</si>
  <si>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</si>
  <si>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</si>
  <si>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</si>
  <si>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</si>
  <si>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</si>
  <si>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</si>
  <si>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</si>
  <si>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</si>
  <si>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</si>
  <si>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</si>
  <si>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</si>
  <si>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</si>
  <si>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</si>
  <si>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</si>
  <si>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</si>
  <si>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</si>
  <si>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</si>
  <si>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</si>
  <si>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</si>
  <si>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</si>
  <si>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</si>
  <si>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</si>
  <si>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</si>
  <si>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</si>
  <si>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</si>
  <si>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</si>
  <si>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</si>
  <si>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</si>
  <si>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</si>
  <si>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</si>
  <si>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</si>
  <si>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</si>
  <si>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</si>
  <si>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</si>
  <si>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</si>
  <si>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</si>
  <si>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</si>
  <si>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</si>
  <si>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</si>
  <si>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</si>
  <si>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</si>
  <si>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</si>
  <si>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</si>
  <si>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</si>
  <si>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</si>
  <si>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</si>
  <si>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</si>
  <si>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</si>
  <si>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</si>
  <si>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</si>
  <si>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</si>
  <si>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</si>
  <si>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</si>
  <si>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</si>
  <si>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</si>
  <si>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</si>
  <si>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</si>
  <si>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</si>
  <si>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</si>
  <si>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</si>
  <si>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</si>
  <si>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</si>
  <si>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</si>
  <si>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</si>
  <si>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</si>
  <si>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</si>
  <si>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</si>
  <si>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</si>
  <si>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</si>
  <si>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</si>
  <si>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</si>
  <si>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</si>
  <si>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</si>
  <si>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</si>
  <si>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</si>
  <si>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</si>
  <si>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</si>
  <si>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</si>
  <si>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</si>
  <si>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</si>
  <si>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</si>
  <si>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</si>
  <si>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</si>
  <si>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</si>
  <si>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</si>
  <si>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</si>
  <si>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</si>
  <si>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</si>
  <si>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</si>
  <si>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</si>
  <si>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</si>
  <si>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</si>
  <si>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</si>
  <si>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</si>
  <si>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</si>
  <si>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</si>
  <si>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</si>
  <si>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</si>
  <si>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</si>
  <si>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</si>
  <si>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</si>
  <si>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</si>
  <si>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</si>
  <si>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</si>
  <si>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</si>
  <si>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</si>
  <si>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</si>
  <si>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</si>
  <si>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</si>
  <si>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</si>
  <si>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</si>
  <si>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</si>
  <si>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</si>
  <si>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</si>
  <si>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</si>
  <si>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</si>
  <si>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</si>
  <si>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</si>
  <si>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</si>
  <si>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</si>
  <si>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</si>
  <si>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</si>
  <si>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</si>
  <si>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</si>
  <si>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</si>
  <si>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</si>
  <si>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</si>
  <si>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</si>
  <si>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</si>
  <si>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</si>
  <si>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</si>
  <si>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</si>
  <si>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</si>
  <si>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</si>
  <si>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</si>
  <si>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</si>
  <si>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</si>
  <si>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</si>
  <si>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</si>
  <si>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</si>
  <si>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</si>
  <si>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</si>
  <si>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</si>
  <si>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</si>
  <si>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</si>
  <si>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</si>
  <si>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</si>
  <si>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</si>
  <si>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</si>
  <si>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</si>
  <si>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</si>
  <si>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</si>
  <si>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</si>
  <si>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</si>
  <si>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</si>
  <si>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</si>
  <si>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</si>
  <si>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</si>
  <si>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</si>
  <si>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</si>
  <si>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</si>
  <si>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</si>
  <si>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</si>
  <si>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</si>
  <si>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</si>
  <si>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</si>
  <si>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</si>
  <si>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</si>
  <si>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</si>
  <si>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</si>
  <si>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</si>
  <si>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</si>
  <si>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</si>
  <si>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</si>
  <si>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</si>
  <si>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</si>
  <si>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</si>
  <si>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</si>
  <si>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</si>
  <si>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</si>
  <si>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</si>
  <si>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</si>
  <si>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</si>
  <si>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</si>
  <si>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</si>
  <si>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</si>
  <si>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</si>
  <si>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</si>
  <si>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</si>
  <si>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</si>
  <si>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</si>
  <si>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</si>
  <si>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</si>
  <si>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</si>
  <si>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</si>
  <si>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</si>
  <si>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</si>
  <si>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</si>
  <si>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</si>
  <si>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</si>
  <si>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</si>
  <si>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</si>
  <si>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</si>
  <si>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</si>
  <si>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</si>
  <si>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</si>
  <si>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</si>
  <si>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</si>
  <si>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</si>
  <si>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</si>
  <si>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</si>
  <si>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</si>
  <si>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</si>
  <si>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</si>
  <si>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</si>
  <si>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</si>
  <si>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</si>
  <si>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</si>
  <si>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</si>
  <si>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</si>
  <si>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</si>
  <si>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</si>
  <si>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</si>
  <si>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</si>
  <si>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</si>
  <si>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</si>
  <si>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</si>
  <si>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</si>
  <si>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</si>
  <si>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</si>
  <si>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</si>
  <si>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</si>
  <si>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</si>
  <si>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</si>
  <si>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</si>
  <si>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</si>
  <si>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</si>
  <si>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</si>
  <si>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</si>
  <si>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</si>
  <si>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</si>
  <si>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</si>
  <si>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</si>
  <si>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</si>
  <si>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</si>
  <si>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</si>
  <si>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</si>
  <si>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</si>
  <si>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</si>
  <si>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</si>
  <si>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</si>
  <si>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</si>
  <si>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</si>
  <si>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</si>
  <si>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</si>
  <si>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</si>
  <si>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</si>
  <si>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</si>
  <si>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</si>
  <si>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</si>
  <si>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</si>
  <si>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</si>
  <si>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</si>
  <si>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</si>
  <si>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</si>
  <si>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</si>
  <si>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</si>
  <si>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</si>
  <si>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</si>
  <si>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</si>
  <si>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</si>
  <si>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</si>
  <si>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</si>
  <si>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</si>
  <si>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</si>
  <si>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</si>
  <si>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</si>
  <si>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</si>
  <si>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</si>
  <si>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</si>
  <si>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</si>
  <si>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</si>
  <si>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</si>
  <si>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</si>
  <si>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</si>
  <si>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</si>
  <si>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</si>
  <si>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</si>
  <si>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</si>
  <si>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</si>
  <si>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</si>
  <si>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</si>
  <si>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</si>
  <si>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</si>
  <si>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</si>
  <si>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</si>
  <si>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</si>
  <si>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</si>
  <si>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</si>
  <si>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</si>
  <si>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</si>
  <si>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</si>
  <si>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</si>
  <si>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</si>
  <si>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</si>
  <si>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</si>
  <si>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</si>
  <si>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</si>
  <si>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</si>
  <si>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</si>
  <si>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</si>
  <si>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</si>
  <si>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</si>
  <si>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</si>
  <si>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</si>
  <si>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</si>
  <si>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</si>
  <si>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</si>
  <si>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</si>
  <si>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</si>
  <si>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</si>
  <si>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</si>
  <si>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</si>
  <si>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</si>
  <si>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</si>
  <si>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</si>
  <si>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</si>
  <si>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</si>
  <si>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</si>
  <si>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</si>
  <si>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</si>
  <si>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</si>
  <si>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</si>
  <si>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</si>
  <si>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</si>
  <si>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</si>
  <si>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</si>
  <si>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</si>
  <si>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</si>
  <si>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</si>
  <si>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</si>
  <si>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</si>
  <si>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</si>
  <si>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</si>
  <si>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</si>
  <si>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</si>
  <si>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</si>
  <si>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</si>
  <si>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</si>
  <si>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</si>
  <si>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</si>
  <si>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</si>
  <si>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</si>
  <si>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</si>
  <si>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</si>
  <si>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</si>
  <si>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</si>
  <si>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</si>
  <si>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</si>
  <si>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</si>
  <si>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</si>
  <si>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</si>
  <si>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</si>
  <si>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</si>
  <si>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</si>
  <si>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</si>
  <si>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</si>
  <si>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</si>
  <si>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</si>
  <si>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</si>
  <si>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</si>
  <si>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</si>
  <si>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</si>
  <si>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</si>
  <si>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</si>
  <si>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</si>
  <si>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</si>
  <si>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</si>
  <si>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</si>
  <si>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</si>
  <si>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</si>
  <si>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</si>
  <si>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</si>
  <si>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</si>
  <si>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</si>
  <si>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</si>
  <si>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</si>
  <si>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</si>
  <si>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</si>
  <si>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</si>
  <si>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</si>
  <si>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</si>
  <si>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</si>
  <si>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</si>
  <si>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</si>
  <si>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</si>
  <si>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</si>
  <si>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</si>
  <si>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</si>
  <si>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</si>
  <si>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</si>
  <si>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</si>
  <si>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</si>
  <si>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</si>
  <si>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</si>
  <si>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</si>
  <si>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</si>
  <si>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</si>
  <si>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</si>
  <si>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</si>
  <si>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</si>
  <si>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</si>
  <si>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</si>
  <si>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</si>
  <si>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</si>
  <si>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</si>
  <si>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</si>
  <si>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</si>
  <si>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</si>
  <si>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</si>
  <si>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</si>
  <si>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</si>
  <si>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</si>
  <si>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</si>
  <si>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</si>
  <si>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</si>
  <si>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</si>
  <si>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</si>
  <si>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</si>
  <si>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</si>
  <si>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</si>
  <si>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</si>
  <si>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</si>
  <si>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</si>
  <si>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</si>
  <si>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</si>
  <si>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</si>
  <si>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</si>
  <si>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</si>
  <si>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</si>
  <si>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</si>
  <si>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</si>
  <si>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</si>
  <si>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</si>
  <si>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</si>
  <si>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</si>
  <si>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</si>
  <si>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</si>
  <si>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</si>
  <si>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</si>
  <si>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</si>
  <si>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</si>
  <si>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</si>
  <si>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</si>
  <si>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</si>
  <si>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</si>
  <si>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</si>
  <si>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</si>
  <si>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</si>
  <si>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</si>
  <si>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</si>
  <si>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</si>
  <si>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</si>
  <si>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</si>
  <si>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</si>
  <si>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</si>
  <si>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</si>
  <si>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</si>
  <si>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</si>
  <si>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</si>
  <si>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</si>
  <si>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</si>
  <si>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</si>
  <si>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</si>
  <si>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</si>
  <si>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</si>
  <si>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</si>
  <si>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</si>
  <si>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</si>
  <si>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</si>
  <si>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</si>
  <si>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</si>
  <si>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</si>
  <si>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</si>
  <si>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</si>
  <si>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</si>
  <si>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</si>
  <si>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</si>
  <si>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</si>
  <si>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</si>
  <si>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</si>
  <si>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</si>
  <si>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</si>
  <si>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</si>
  <si>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</si>
  <si>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</si>
  <si>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</si>
  <si>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</si>
  <si>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</si>
  <si>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</si>
  <si>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</si>
  <si>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</si>
  <si>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</si>
  <si>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</si>
  <si>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</si>
  <si>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</si>
  <si>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</si>
  <si>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</si>
  <si>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</si>
  <si>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</si>
  <si>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</si>
  <si>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</si>
  <si>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</si>
  <si>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</si>
  <si>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</si>
  <si>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</si>
  <si>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</si>
  <si>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</si>
  <si>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</si>
  <si>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</si>
  <si>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</si>
  <si>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</si>
  <si>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</si>
  <si>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</si>
  <si>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</si>
  <si>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</si>
  <si>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</si>
  <si>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</si>
  <si>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</si>
  <si>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</si>
  <si>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</si>
  <si>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</si>
  <si>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</si>
  <si>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</si>
  <si>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</si>
  <si>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</si>
  <si>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</si>
  <si>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</si>
  <si>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</si>
  <si>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</si>
  <si>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</si>
  <si>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</si>
  <si>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</si>
  <si>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</si>
  <si>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</si>
  <si>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</si>
  <si>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</si>
  <si>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</si>
  <si>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</si>
  <si>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</si>
  <si>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</si>
  <si>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</si>
  <si>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</si>
  <si>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</si>
  <si>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</si>
  <si>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</si>
  <si>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</si>
  <si>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</si>
  <si>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</si>
  <si>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</si>
  <si>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</si>
  <si>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</si>
  <si>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</si>
  <si>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</si>
  <si>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</si>
  <si>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</si>
  <si>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</si>
  <si>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</si>
  <si>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</si>
  <si>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</si>
  <si>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</si>
  <si>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</si>
  <si>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</si>
  <si>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</si>
  <si>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</si>
  <si>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</si>
  <si>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</si>
  <si>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</si>
  <si>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</si>
  <si>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</si>
  <si>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</si>
  <si>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</si>
  <si>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</si>
  <si>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</si>
  <si>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</si>
  <si>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</si>
  <si>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</si>
  <si>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</si>
  <si>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</si>
  <si>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</si>
  <si>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</si>
  <si>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</si>
  <si>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</si>
  <si>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</si>
  <si>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</si>
  <si>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</si>
  <si>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</si>
  <si>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</si>
  <si>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</si>
  <si>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</si>
  <si>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</si>
  <si>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</si>
  <si>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</si>
  <si>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</si>
  <si>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</si>
  <si>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</si>
  <si>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</si>
  <si>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</si>
  <si>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</si>
  <si>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</si>
  <si>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</si>
  <si>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</si>
  <si>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</si>
  <si>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</si>
  <si>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</si>
  <si>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</si>
  <si>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</si>
  <si>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</si>
  <si>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</si>
  <si>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</si>
  <si>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</si>
  <si>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</si>
  <si>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</si>
  <si>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</si>
  <si>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</si>
  <si>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</si>
  <si>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</si>
  <si>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</si>
  <si>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</si>
  <si>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</si>
  <si>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</si>
  <si>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</si>
  <si>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</si>
  <si>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</si>
  <si>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</si>
  <si>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</si>
  <si>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</si>
  <si>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</si>
  <si>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</si>
  <si>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</si>
  <si>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</si>
  <si>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</si>
  <si>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</si>
  <si>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</si>
  <si>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</si>
  <si>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</si>
  <si>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</si>
  <si>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</si>
  <si>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</si>
  <si>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</si>
  <si>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</si>
  <si>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</si>
  <si>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</si>
  <si>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</si>
  <si>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</si>
  <si>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</si>
  <si>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</si>
  <si>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</si>
  <si>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</si>
  <si>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</si>
  <si>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</si>
  <si>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</si>
  <si>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</si>
  <si>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</si>
  <si>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</si>
  <si>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</si>
  <si>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</si>
  <si>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</si>
  <si>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</si>
  <si>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</si>
  <si>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</si>
  <si>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</si>
  <si>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</si>
  <si>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</si>
  <si>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</si>
  <si>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</si>
  <si>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</si>
  <si>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</si>
  <si>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</si>
  <si>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</si>
  <si>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</si>
  <si>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</si>
  <si>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</si>
  <si>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</si>
  <si>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</si>
  <si>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</si>
  <si>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</si>
  <si>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</si>
  <si>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</si>
  <si>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</si>
  <si>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</si>
  <si>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</si>
  <si>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</si>
  <si>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</si>
  <si>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</si>
  <si>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</si>
  <si>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</si>
  <si>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</si>
  <si>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</si>
  <si>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</si>
  <si>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</si>
  <si>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</si>
  <si>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</si>
  <si>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</si>
  <si>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</si>
  <si>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</si>
  <si>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</si>
  <si>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</si>
  <si>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</si>
  <si>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</si>
  <si>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</si>
  <si>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</si>
  <si>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</si>
  <si>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</si>
  <si>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</si>
  <si>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</si>
  <si>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</si>
  <si>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</si>
  <si>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</si>
  <si>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</si>
  <si>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</si>
  <si>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</si>
  <si>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</si>
  <si>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</si>
  <si>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</si>
  <si>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</si>
  <si>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</si>
  <si>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</si>
  <si>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</si>
  <si>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</si>
  <si>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</si>
  <si>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</si>
  <si>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</si>
  <si>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</si>
  <si>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</si>
  <si>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</si>
  <si>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</si>
  <si>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</si>
  <si>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</si>
  <si>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</si>
  <si>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</si>
  <si>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</si>
  <si>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</si>
  <si>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</si>
  <si>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</si>
  <si>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</si>
  <si>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</si>
  <si>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</si>
  <si>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</si>
  <si>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</si>
  <si>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</si>
  <si>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</si>
  <si>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</si>
  <si>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</si>
  <si>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</si>
  <si>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</si>
  <si>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</si>
  <si>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</si>
  <si>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</si>
  <si>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</si>
  <si>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</si>
  <si>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</si>
  <si>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</si>
  <si>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</si>
  <si>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</si>
  <si>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</si>
  <si>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</si>
  <si>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</si>
  <si>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</si>
  <si>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</si>
  <si>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</si>
  <si>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</si>
  <si>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</si>
  <si>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</si>
  <si>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</si>
  <si>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</si>
  <si>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</si>
  <si>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</si>
  <si>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</si>
  <si>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</si>
  <si>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</si>
  <si>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</si>
  <si>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</si>
  <si>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</si>
  <si>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</si>
  <si>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</si>
  <si>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</si>
  <si>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</si>
  <si>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</si>
  <si>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</si>
  <si>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</si>
  <si>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</si>
  <si>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</si>
  <si>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</si>
  <si>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</si>
  <si>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</si>
  <si>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</si>
  <si>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</si>
  <si>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</si>
  <si>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</si>
  <si>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</si>
  <si>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</si>
  <si>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</si>
  <si>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</si>
  <si>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</si>
  <si>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</si>
  <si>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</si>
  <si>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</si>
  <si>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</si>
  <si>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</si>
  <si>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</si>
  <si>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</si>
  <si>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</si>
  <si>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</si>
  <si>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</si>
  <si>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</si>
  <si>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</si>
  <si>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</si>
  <si>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</si>
  <si>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</si>
  <si>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</si>
  <si>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</si>
  <si>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</si>
  <si>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</si>
  <si>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</si>
  <si>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</si>
  <si>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</si>
  <si>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</si>
  <si>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</si>
  <si>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</si>
  <si>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</si>
  <si>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</si>
  <si>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</si>
  <si>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</si>
  <si>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</si>
  <si>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</si>
  <si>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</si>
  <si>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</si>
  <si>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</si>
  <si>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</si>
  <si>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</si>
  <si>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</si>
  <si>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</si>
  <si>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</si>
  <si>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</si>
  <si>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</si>
  <si>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</si>
  <si>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</si>
  <si>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</si>
  <si>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</si>
  <si>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</si>
  <si>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</si>
  <si>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</si>
  <si>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</si>
  <si>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</si>
  <si>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</si>
  <si>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</si>
  <si>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</si>
  <si>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</si>
  <si>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</si>
  <si>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</si>
  <si>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</si>
  <si>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</si>
  <si>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</si>
  <si>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</si>
  <si>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</si>
  <si>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</si>
  <si>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</si>
  <si>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</si>
  <si>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</si>
  <si>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</si>
  <si>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</si>
  <si>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</si>
  <si>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</si>
  <si>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</si>
  <si>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</si>
  <si>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</si>
  <si>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</si>
  <si>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</si>
  <si>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</si>
  <si>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</si>
  <si>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</si>
  <si>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</si>
  <si>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</si>
  <si>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</si>
  <si>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</si>
  <si>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</si>
  <si>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</si>
  <si>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</si>
  <si>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</si>
  <si>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</si>
  <si>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</si>
  <si>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</si>
  <si>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</si>
  <si>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</si>
  <si>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</si>
  <si>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</si>
  <si>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</si>
  <si>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</si>
  <si>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</si>
  <si>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</si>
  <si>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</si>
  <si>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</si>
  <si>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</si>
  <si>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</si>
  <si>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</si>
  <si>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</si>
  <si>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</si>
  <si>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</si>
  <si>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</si>
  <si>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</si>
  <si>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</si>
  <si>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</si>
  <si>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</si>
  <si>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</si>
  <si>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</si>
  <si>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</si>
  <si>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</si>
  <si>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</si>
  <si>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</si>
  <si>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</si>
  <si>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</si>
  <si>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</si>
  <si>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</si>
  <si>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</si>
  <si>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</si>
  <si>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</si>
  <si>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</si>
  <si>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</si>
  <si>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</si>
  <si>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</si>
  <si>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</si>
  <si>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</si>
  <si>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</si>
  <si>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</si>
  <si>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</si>
  <si>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</si>
  <si>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</si>
  <si>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</si>
  <si>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</si>
  <si>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</si>
  <si>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</si>
  <si>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</si>
  <si>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</si>
  <si>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</si>
  <si>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</si>
  <si>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</si>
  <si>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</si>
  <si>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</si>
  <si>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</si>
  <si>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</si>
  <si>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</si>
  <si>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</si>
  <si>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</si>
  <si>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</si>
  <si>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</si>
  <si>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</si>
  <si>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</si>
  <si>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</si>
  <si>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</si>
  <si>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</si>
  <si>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</si>
  <si>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</si>
  <si>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</si>
  <si>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</si>
  <si>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</si>
  <si>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</si>
  <si>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</si>
  <si>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</si>
  <si>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</si>
  <si>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</si>
  <si>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</si>
  <si>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</si>
  <si>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</si>
  <si>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</si>
  <si>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</si>
  <si>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</si>
  <si>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</si>
  <si>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</si>
  <si>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</si>
  <si>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</si>
  <si>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</si>
  <si>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</si>
  <si>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</si>
  <si>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</si>
  <si>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</si>
  <si>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</si>
  <si>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</si>
  <si>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</si>
  <si>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</si>
  <si>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</si>
  <si>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</si>
  <si>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</si>
  <si>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</si>
  <si>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</si>
  <si>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</si>
  <si>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</si>
  <si>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</si>
  <si>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</si>
  <si>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</si>
  <si>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</si>
  <si>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</si>
  <si>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</si>
  <si>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</si>
  <si>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</si>
  <si>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</si>
  <si>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</si>
  <si>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</si>
  <si>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</si>
  <si>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</si>
  <si>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</si>
  <si>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</si>
  <si>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</si>
  <si>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</si>
  <si>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</si>
  <si>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</si>
  <si>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</si>
  <si>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</si>
  <si>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</si>
  <si>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</si>
  <si>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</si>
  <si>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</si>
  <si>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</si>
  <si>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</si>
  <si>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</si>
  <si>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</si>
  <si>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</si>
  <si>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</si>
  <si>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</si>
  <si>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</si>
  <si>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</si>
  <si>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</si>
  <si>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</si>
  <si>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</si>
  <si>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</si>
  <si>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</si>
  <si>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</si>
  <si>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</si>
  <si>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</si>
  <si>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</si>
  <si>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</si>
  <si>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</si>
  <si>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</si>
  <si>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</si>
  <si>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</si>
  <si>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</si>
  <si>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</si>
  <si>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</si>
  <si>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</si>
  <si>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</si>
  <si>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</si>
  <si>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</si>
  <si>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</si>
  <si>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</si>
  <si>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</si>
  <si>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</si>
  <si>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</si>
  <si>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</si>
  <si>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</si>
  <si>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</si>
  <si>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</si>
  <si>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</si>
  <si>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</si>
  <si>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</si>
  <si>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</si>
  <si>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</si>
  <si>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</si>
  <si>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</si>
  <si>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</si>
  <si>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</si>
  <si>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</si>
  <si>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</si>
  <si>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</si>
  <si>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</si>
  <si>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</si>
  <si>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</si>
  <si>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</si>
  <si>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</si>
  <si>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</si>
  <si>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</si>
  <si>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</si>
  <si>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</si>
  <si>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</si>
  <si>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</si>
  <si>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</si>
  <si>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</si>
  <si>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</si>
  <si>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</si>
  <si>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</si>
  <si>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</si>
  <si>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</si>
  <si>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</si>
  <si>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</si>
  <si>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</si>
  <si>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</si>
  <si>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</si>
  <si>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</si>
  <si>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</si>
  <si>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</si>
  <si>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</si>
  <si>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</si>
  <si>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</si>
  <si>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</si>
  <si>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</si>
  <si>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</si>
  <si>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</si>
  <si>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</si>
  <si>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</si>
  <si>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</si>
  <si>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</si>
  <si>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</si>
  <si>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</si>
  <si>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</si>
  <si>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</si>
  <si>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</si>
  <si>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</si>
  <si>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</si>
  <si>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</si>
  <si>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</si>
  <si>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</si>
  <si>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</si>
  <si>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</si>
  <si>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</si>
  <si>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</si>
  <si>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</si>
  <si>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</si>
  <si>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</si>
  <si>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</si>
  <si>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</si>
  <si>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</si>
  <si>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</si>
  <si>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</si>
  <si>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</si>
  <si>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</si>
  <si>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</si>
  <si>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</si>
  <si>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</si>
  <si>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</si>
  <si>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</si>
  <si>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</si>
  <si>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</si>
  <si>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</si>
  <si>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</si>
  <si>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</si>
  <si>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</si>
  <si>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</si>
  <si>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</si>
  <si>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</si>
  <si>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</si>
  <si>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</si>
  <si>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</si>
  <si>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</si>
  <si>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</si>
  <si>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</si>
  <si>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</si>
  <si>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</si>
  <si>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</si>
  <si>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</si>
  <si>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</si>
  <si>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</si>
  <si>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</si>
  <si>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</si>
  <si>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</si>
  <si>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</si>
  <si>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</si>
  <si>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</si>
  <si>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</si>
  <si>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</si>
  <si>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</si>
  <si>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</si>
  <si>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</si>
  <si>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</si>
  <si>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</si>
  <si>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</si>
  <si>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</si>
  <si>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</si>
  <si>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</si>
  <si>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</si>
  <si>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</si>
  <si>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</si>
  <si>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</si>
  <si>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</si>
  <si>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</si>
  <si>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</si>
  <si>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</si>
  <si>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</si>
  <si>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</si>
  <si>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</si>
  <si>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</si>
  <si>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</si>
  <si>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</si>
  <si>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</si>
  <si>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</si>
  <si>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</si>
  <si>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</si>
  <si>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</si>
  <si>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</si>
  <si>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</si>
  <si>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</si>
  <si>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</si>
  <si>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</si>
  <si>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</si>
  <si>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</si>
  <si>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</si>
  <si>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</si>
  <si>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</si>
  <si>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</si>
  <si>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</si>
  <si>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</si>
  <si>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</si>
  <si>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</si>
  <si>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</si>
  <si>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</si>
  <si>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</si>
  <si>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</si>
  <si>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</si>
  <si>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</si>
  <si>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</si>
  <si>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</si>
  <si>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</si>
  <si>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</si>
  <si>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</si>
  <si>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</si>
  <si>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</si>
  <si>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</si>
  <si>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</si>
  <si>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</si>
  <si>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</si>
  <si>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</si>
  <si>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</si>
  <si>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</si>
  <si>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</si>
  <si>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</si>
  <si>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</si>
  <si>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</si>
  <si>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</si>
  <si>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</si>
  <si>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</si>
  <si>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</si>
  <si>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</si>
  <si>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</si>
  <si>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</si>
  <si>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</si>
  <si>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</si>
  <si>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</si>
  <si>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</si>
  <si>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</si>
  <si>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</si>
  <si>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</si>
  <si>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</si>
  <si>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</si>
  <si>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</si>
  <si>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</si>
  <si>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</si>
  <si>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</si>
  <si>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</si>
  <si>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</si>
  <si>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</si>
  <si>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</si>
  <si>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</si>
  <si>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</si>
  <si>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</si>
  <si>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</si>
  <si>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</si>
  <si>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</si>
  <si>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</si>
  <si>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</si>
  <si>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</si>
  <si>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</si>
  <si>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</si>
  <si>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</si>
  <si>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</si>
  <si>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</si>
  <si>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</si>
  <si>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</si>
  <si>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</si>
  <si>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</si>
  <si>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</si>
  <si>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</si>
  <si>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</si>
  <si>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</si>
  <si>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</si>
  <si>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</si>
  <si>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</si>
  <si>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</si>
  <si>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</si>
  <si>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</si>
  <si>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</si>
  <si>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</si>
  <si>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</si>
  <si>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</si>
  <si>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</si>
  <si>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</si>
  <si>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</si>
  <si>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</si>
  <si>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</si>
  <si>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</si>
  <si>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</si>
  <si>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</si>
  <si>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</si>
  <si>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</si>
  <si>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</si>
  <si>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</si>
  <si>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</si>
  <si>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</si>
  <si>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</si>
  <si>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</si>
  <si>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</si>
  <si>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</si>
  <si>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</si>
  <si>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</si>
  <si>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</si>
  <si>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</si>
  <si>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</si>
  <si>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</si>
  <si>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</si>
  <si>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</si>
  <si>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</si>
  <si>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</si>
  <si>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</si>
  <si>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</si>
  <si>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</si>
  <si>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</si>
  <si>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</si>
  <si>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</si>
  <si>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</si>
  <si>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</si>
  <si>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</si>
  <si>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</si>
  <si>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</si>
  <si>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</si>
  <si>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</si>
  <si>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</si>
  <si>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</si>
  <si>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</si>
  <si>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</si>
  <si>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</si>
  <si>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</si>
  <si>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</si>
  <si>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</si>
  <si>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</si>
  <si>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</si>
  <si>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</si>
  <si>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</si>
  <si>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</si>
  <si>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</si>
  <si>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</si>
  <si>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</si>
  <si>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</si>
  <si>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</si>
  <si>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</si>
  <si>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</si>
  <si>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</si>
  <si>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</si>
  <si>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</si>
  <si>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</si>
  <si>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</si>
  <si>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</si>
  <si>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</si>
  <si>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</si>
  <si>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</si>
  <si>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</si>
  <si>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</si>
  <si>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</si>
  <si>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</si>
  <si>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</si>
  <si>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</si>
  <si>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</si>
  <si>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</si>
  <si>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</si>
  <si>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</si>
  <si>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</si>
  <si>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</si>
  <si>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</si>
  <si>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</si>
  <si>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</si>
  <si>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</si>
  <si>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</si>
  <si>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</si>
  <si>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</si>
  <si>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</si>
  <si>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</si>
  <si>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</si>
  <si>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</si>
  <si>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</si>
  <si>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</si>
  <si>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</si>
  <si>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</si>
  <si>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</si>
  <si>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</si>
  <si>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</si>
  <si>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</si>
  <si>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</si>
  <si>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</si>
  <si>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</si>
  <si>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</si>
  <si>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</si>
  <si>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</si>
  <si>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</si>
  <si>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</si>
  <si>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</si>
  <si>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</si>
  <si>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</si>
  <si>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</si>
  <si>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</si>
  <si>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</si>
  <si>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</si>
  <si>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</si>
  <si>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</si>
  <si>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</si>
  <si>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</si>
  <si>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</si>
  <si>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</si>
  <si>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</si>
  <si>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</si>
  <si>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</si>
  <si>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</si>
  <si>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</si>
  <si>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</si>
  <si>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</si>
  <si>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</si>
  <si>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</si>
  <si>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</si>
  <si>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</si>
  <si>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</si>
  <si>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</si>
  <si>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</si>
  <si>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</si>
  <si>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</si>
  <si>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</si>
  <si>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</si>
  <si>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</si>
  <si>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</si>
  <si>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</si>
  <si>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</si>
  <si>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</si>
  <si>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</si>
  <si>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</si>
  <si>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</si>
  <si>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</si>
  <si>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</si>
  <si>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</si>
  <si>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</si>
  <si>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</si>
  <si>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</si>
  <si>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</si>
  <si>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</si>
  <si>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</si>
  <si>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</si>
  <si>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</si>
  <si>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</si>
  <si>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</si>
  <si>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</si>
  <si>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</si>
  <si>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</si>
  <si>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</si>
  <si>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</si>
  <si>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</si>
  <si>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</si>
  <si>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</si>
  <si>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</si>
  <si>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</si>
  <si>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</si>
  <si>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</si>
  <si>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</si>
  <si>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</si>
  <si>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</si>
  <si>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</si>
  <si>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</si>
  <si>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</si>
  <si>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</si>
  <si>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</si>
  <si>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</si>
  <si>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</si>
  <si>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</si>
  <si>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</si>
  <si>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</si>
  <si>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</si>
  <si>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</si>
  <si>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</si>
  <si>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</si>
  <si>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</si>
  <si>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</si>
  <si>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</si>
  <si>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</si>
  <si>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</si>
  <si>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</si>
  <si>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</si>
  <si>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</si>
  <si>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</si>
  <si>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</si>
  <si>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</si>
  <si>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</si>
  <si>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</si>
  <si>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</si>
  <si>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</si>
  <si>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</si>
  <si>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</si>
  <si>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</si>
  <si>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</si>
  <si>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</si>
  <si>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</si>
  <si>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</si>
  <si>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</si>
  <si>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</si>
  <si>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</si>
  <si>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</si>
  <si>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</si>
  <si>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</si>
  <si>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</si>
  <si>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</si>
  <si>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</si>
  <si>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</si>
  <si>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</si>
  <si>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</si>
  <si>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</si>
  <si>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</si>
  <si>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</si>
  <si>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</si>
  <si>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</si>
  <si>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</si>
  <si>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</si>
  <si>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</si>
  <si>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</si>
  <si>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</si>
  <si>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</si>
  <si>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</si>
  <si>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</si>
  <si>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</si>
  <si>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</si>
  <si>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</si>
  <si>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</si>
  <si>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</si>
  <si>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</si>
  <si>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</si>
  <si>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</si>
  <si>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</si>
  <si>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</si>
  <si>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</si>
  <si>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</si>
  <si>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</si>
  <si>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</si>
  <si>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</si>
  <si>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</si>
  <si>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</si>
  <si>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</si>
  <si>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</si>
  <si>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</si>
  <si>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</si>
  <si>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</si>
  <si>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</si>
  <si>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</si>
  <si>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</si>
  <si>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</si>
  <si>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</si>
  <si>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</si>
  <si>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</si>
  <si>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</si>
  <si>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</si>
  <si>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</si>
  <si>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</si>
  <si>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</si>
  <si>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</si>
  <si>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</si>
  <si>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</si>
  <si>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</si>
  <si>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</si>
  <si>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</si>
  <si>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</si>
  <si>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</si>
  <si>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</si>
  <si>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</si>
  <si>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</si>
  <si>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</si>
  <si>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</si>
  <si>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</si>
  <si>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</si>
  <si>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</si>
  <si>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</si>
  <si>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</si>
  <si>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</si>
  <si>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</si>
  <si>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</si>
  <si>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</si>
  <si>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</si>
  <si>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</si>
  <si>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</si>
  <si>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</si>
  <si>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</si>
  <si>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</si>
  <si>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</si>
  <si>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</si>
  <si>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</si>
  <si>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</si>
  <si>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</si>
  <si>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</si>
  <si>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</si>
  <si>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</si>
  <si>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</si>
  <si>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</si>
  <si>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</si>
  <si>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</si>
  <si>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</si>
  <si>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</si>
  <si>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</si>
  <si>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</si>
  <si>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</si>
  <si>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</si>
  <si>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</si>
  <si>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</si>
  <si>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</si>
  <si>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</si>
  <si>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</si>
  <si>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</si>
  <si>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</si>
  <si>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</si>
  <si>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</si>
  <si>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</si>
  <si>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</si>
  <si>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</si>
  <si>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</si>
  <si>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</si>
  <si>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</si>
  <si>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</si>
  <si>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</si>
  <si>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</si>
  <si>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</si>
  <si>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</si>
  <si>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</si>
  <si>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</si>
  <si>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</si>
  <si>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</si>
  <si>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</si>
  <si>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</si>
  <si>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</si>
  <si>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</si>
  <si>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</si>
  <si>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</si>
  <si>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</si>
  <si>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</si>
  <si>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</si>
  <si>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</si>
  <si>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</si>
  <si>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</si>
  <si>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</si>
  <si>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</si>
  <si>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</si>
  <si>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</si>
  <si>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</si>
  <si>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</si>
  <si>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</si>
  <si>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</si>
  <si>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</si>
  <si>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</si>
  <si>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</si>
  <si>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</si>
  <si>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</si>
  <si>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</si>
  <si>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</si>
  <si>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</si>
  <si>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</si>
  <si>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</si>
  <si>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</si>
  <si>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</si>
  <si>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</si>
  <si>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</si>
  <si>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</si>
  <si>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</si>
  <si>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</si>
  <si>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</si>
  <si>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</si>
  <si>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</si>
  <si>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</si>
  <si>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</si>
  <si>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</si>
  <si>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</si>
  <si>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</si>
  <si>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</si>
  <si>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</si>
  <si>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</si>
  <si>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</si>
  <si>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</si>
  <si>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</si>
  <si>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</si>
  <si>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</si>
  <si>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</si>
  <si>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</si>
  <si>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</si>
  <si>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</si>
  <si>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</si>
  <si>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</si>
  <si>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</si>
  <si>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</si>
  <si>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</si>
  <si>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</si>
  <si>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</si>
  <si>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</si>
  <si>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</si>
  <si>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</si>
  <si>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</si>
  <si>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</si>
  <si>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</si>
  <si>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</si>
  <si>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</si>
  <si>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</si>
  <si>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</si>
  <si>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</si>
  <si>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</si>
  <si>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</si>
  <si>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</si>
  <si>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</si>
  <si>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</si>
  <si>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</si>
  <si>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</si>
  <si>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</si>
  <si>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</si>
  <si>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</si>
  <si>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</si>
  <si>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</si>
  <si>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</si>
  <si>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</si>
  <si>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</si>
  <si>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</si>
  <si>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</si>
  <si>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</si>
  <si>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</si>
  <si>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</si>
  <si>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</si>
  <si>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</si>
  <si>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</si>
  <si>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</si>
  <si>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</si>
  <si>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</si>
  <si>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</si>
  <si>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</si>
  <si>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</si>
  <si>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</si>
  <si>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</si>
  <si>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</si>
  <si>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</si>
  <si>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</si>
  <si>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</si>
  <si>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</si>
  <si>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</si>
  <si>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</si>
  <si>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</si>
  <si>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</si>
  <si>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</si>
  <si>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</si>
  <si>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</si>
  <si>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</si>
  <si>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</si>
  <si>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</si>
  <si>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</si>
  <si>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</si>
  <si>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</si>
  <si>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</si>
  <si>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</si>
  <si>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</si>
  <si>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</si>
  <si>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</si>
  <si>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</si>
  <si>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</si>
  <si>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</si>
  <si>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</si>
  <si>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</si>
  <si>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</si>
  <si>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</si>
  <si>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</si>
  <si>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</si>
  <si>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</si>
  <si>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</si>
  <si>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</si>
  <si>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</si>
  <si>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</si>
  <si>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</si>
  <si>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</si>
  <si>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</si>
  <si>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</si>
  <si>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</si>
  <si>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</si>
  <si>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</si>
  <si>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</si>
  <si>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</si>
  <si>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</si>
  <si>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</si>
  <si>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</si>
  <si>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</si>
  <si>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</si>
  <si>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</si>
  <si>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</si>
  <si>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</si>
  <si>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</si>
  <si>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</si>
  <si>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</si>
  <si>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</si>
  <si>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</si>
  <si>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</si>
  <si>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</si>
  <si>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</si>
  <si>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</si>
  <si>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</si>
  <si>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</si>
  <si>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</si>
  <si>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</si>
  <si>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</si>
  <si>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</si>
  <si>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</si>
  <si>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</si>
  <si>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</si>
  <si>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</si>
  <si>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</si>
  <si>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</si>
  <si>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</si>
  <si>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</si>
  <si>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</si>
  <si>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</si>
  <si>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</si>
  <si>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</si>
  <si>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</si>
  <si>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</si>
  <si>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</si>
  <si>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</si>
  <si>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</si>
  <si>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</si>
  <si>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</si>
  <si>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</si>
  <si>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</si>
  <si>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</si>
  <si>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</si>
  <si>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</si>
  <si>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</si>
  <si>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</si>
  <si>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</si>
  <si>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</si>
  <si>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</si>
  <si>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</si>
  <si>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</si>
  <si>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</si>
  <si>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</si>
  <si>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</si>
  <si>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</si>
  <si>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</si>
  <si>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</si>
  <si>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</si>
  <si>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</si>
  <si>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</si>
  <si>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</si>
  <si>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</si>
  <si>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</si>
  <si>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</si>
  <si>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</si>
  <si>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</si>
  <si>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</si>
  <si>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</si>
  <si>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</si>
  <si>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</si>
  <si>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</si>
  <si>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</si>
  <si>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</si>
  <si>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</si>
  <si>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</si>
  <si>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</si>
  <si>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</si>
  <si>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</si>
  <si>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</si>
  <si>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</si>
  <si>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</si>
  <si>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</si>
  <si>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</si>
  <si>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</si>
  <si>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</si>
  <si>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</si>
  <si>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</si>
  <si>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</si>
  <si>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</si>
  <si>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</si>
  <si>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</si>
  <si>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</si>
  <si>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</si>
  <si>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</si>
  <si>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</si>
  <si>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</si>
  <si>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</si>
  <si>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</si>
  <si>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</si>
  <si>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</si>
  <si>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</si>
  <si>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</si>
  <si>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</si>
  <si>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</si>
  <si>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</si>
  <si>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</si>
  <si>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</si>
  <si>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</si>
  <si>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</si>
  <si>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</si>
  <si>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</si>
  <si>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</si>
  <si>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</si>
  <si>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</si>
  <si>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</si>
  <si>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</si>
  <si>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</si>
  <si>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</si>
  <si>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</si>
  <si>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</si>
  <si>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</si>
  <si>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</si>
  <si>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</si>
  <si>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</si>
  <si>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</si>
  <si>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</si>
  <si>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</si>
  <si>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</si>
  <si>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</si>
  <si>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</si>
  <si>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</si>
  <si>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</si>
  <si>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</si>
  <si>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</si>
  <si>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</si>
  <si>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</si>
  <si>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</si>
  <si>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</si>
  <si>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</si>
  <si>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</si>
  <si>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</si>
  <si>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</si>
  <si>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</si>
  <si>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</si>
  <si>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</si>
  <si>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</si>
  <si>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</si>
  <si>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</si>
  <si>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</si>
  <si>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</si>
  <si>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</si>
  <si>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</si>
  <si>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</si>
  <si>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</si>
  <si>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</si>
  <si>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</si>
  <si>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</si>
  <si>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</si>
  <si>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</si>
  <si>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</si>
  <si>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</si>
  <si>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</si>
  <si>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</si>
  <si>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</si>
  <si>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</si>
  <si>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</si>
  <si>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</si>
  <si>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</si>
  <si>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</si>
  <si>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</si>
  <si>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</si>
  <si>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</si>
  <si>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</si>
  <si>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</si>
  <si>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</si>
  <si>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</si>
  <si>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</si>
  <si>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</si>
  <si>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</si>
  <si>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</si>
  <si>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</si>
  <si>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</si>
  <si>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</si>
  <si>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</si>
  <si>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</si>
  <si>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</si>
  <si>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</si>
  <si>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</si>
  <si>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</si>
  <si>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</si>
  <si>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</si>
  <si>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</si>
  <si>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</si>
  <si>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</si>
  <si>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</si>
  <si>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</si>
  <si>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</si>
  <si>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</si>
  <si>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</si>
  <si>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</si>
  <si>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</si>
  <si>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</si>
  <si>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</si>
  <si>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</si>
  <si>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</si>
  <si>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</si>
  <si>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</si>
  <si>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</si>
  <si>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</si>
  <si>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</si>
  <si>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</si>
  <si>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</si>
  <si>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</si>
  <si>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</si>
  <si>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</si>
  <si>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</si>
  <si>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</si>
  <si>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</si>
  <si>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</si>
  <si>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</si>
  <si>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</si>
  <si>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</si>
  <si>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</si>
  <si>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</si>
  <si>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</si>
  <si>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</si>
  <si>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</si>
  <si>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</si>
  <si>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</si>
  <si>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</si>
  <si>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</si>
  <si>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</si>
  <si>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</si>
  <si>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</si>
  <si>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</si>
  <si>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</si>
  <si>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</si>
  <si>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</si>
  <si>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</si>
  <si>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</si>
  <si>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</si>
  <si>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</si>
  <si>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</si>
  <si>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</si>
  <si>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</si>
  <si>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</si>
  <si>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</si>
  <si>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</si>
  <si>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</si>
  <si>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</si>
  <si>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</si>
  <si>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</si>
  <si>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</si>
  <si>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</si>
  <si>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</si>
  <si>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</si>
  <si>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</si>
  <si>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</si>
  <si>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</si>
  <si>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</si>
  <si>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</si>
  <si>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</si>
  <si>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</si>
  <si>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</si>
  <si>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</si>
  <si>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</si>
  <si>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</si>
  <si>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</si>
  <si>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</si>
  <si>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</si>
  <si>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</si>
  <si>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</si>
  <si>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</si>
  <si>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</si>
  <si>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</si>
  <si>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</si>
  <si>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</si>
  <si>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</si>
  <si>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</si>
  <si>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</si>
  <si>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</si>
  <si>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</si>
  <si>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</si>
  <si>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</si>
  <si>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</si>
  <si>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</si>
  <si>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</si>
  <si>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</si>
  <si>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</si>
  <si>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</si>
  <si>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</si>
  <si>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</si>
  <si>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</si>
  <si>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</si>
  <si>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</si>
  <si>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</si>
  <si>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</si>
  <si>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</si>
  <si>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</si>
  <si>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</si>
  <si>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</si>
  <si>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</si>
  <si>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</si>
  <si>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</si>
  <si>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</si>
  <si>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</si>
  <si>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</si>
  <si>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</si>
  <si>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</si>
  <si>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</si>
  <si>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</si>
  <si>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</si>
  <si>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</si>
  <si>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</si>
  <si>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</si>
  <si>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</si>
  <si>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</si>
  <si>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</si>
  <si>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</si>
  <si>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</si>
  <si>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</si>
  <si>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</si>
  <si>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</si>
  <si>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</si>
  <si>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</si>
  <si>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</si>
  <si>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</si>
  <si>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</si>
  <si>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</si>
  <si>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</si>
  <si>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</si>
  <si>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</si>
  <si>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</si>
  <si>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</si>
  <si>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</si>
  <si>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</si>
  <si>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</si>
  <si>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</si>
  <si>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</si>
  <si>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</si>
  <si>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</si>
  <si>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</si>
  <si>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</si>
  <si>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</si>
  <si>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</si>
  <si>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</si>
  <si>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</si>
  <si>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</si>
  <si>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</si>
  <si>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</si>
  <si>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</si>
  <si>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</si>
  <si>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</si>
  <si>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</si>
  <si>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</si>
  <si>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</si>
  <si>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</si>
  <si>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</si>
  <si>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</si>
  <si>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</si>
  <si>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</si>
  <si>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</si>
  <si>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</si>
  <si>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</si>
  <si>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</si>
  <si>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</si>
  <si>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</si>
  <si>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</si>
  <si>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</si>
  <si>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</si>
  <si>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</si>
  <si>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</si>
  <si>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</si>
  <si>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</si>
  <si>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</si>
  <si>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</si>
  <si>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</si>
  <si>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</si>
  <si>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</si>
  <si>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</si>
  <si>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</si>
  <si>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</si>
  <si>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</si>
  <si>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</si>
  <si>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</si>
  <si>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</si>
  <si>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</si>
  <si>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</si>
  <si>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</si>
  <si>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</si>
  <si>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</si>
  <si>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</si>
  <si>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</si>
  <si>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</si>
  <si>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</si>
  <si>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</si>
  <si>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</si>
  <si>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</si>
  <si>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</si>
  <si>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</si>
  <si>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</si>
  <si>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</si>
  <si>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</si>
  <si>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</si>
  <si>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</si>
  <si>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</si>
  <si>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</si>
  <si>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</si>
  <si>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</si>
  <si>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</si>
  <si>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</si>
  <si>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</si>
  <si>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</si>
  <si>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</si>
  <si>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</si>
  <si>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</si>
  <si>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</si>
  <si>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</si>
  <si>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</si>
  <si>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</si>
  <si>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</si>
  <si>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</si>
  <si>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</si>
  <si>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</si>
  <si>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</si>
  <si>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</si>
  <si>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</si>
  <si>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</si>
  <si>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</si>
  <si>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</si>
  <si>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</si>
  <si>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</si>
  <si>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</si>
  <si>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</si>
  <si>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</si>
  <si>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</si>
  <si>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</si>
  <si>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</si>
  <si>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</si>
  <si>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</si>
  <si>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</si>
  <si>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</si>
  <si>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</si>
  <si>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</si>
  <si>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</si>
  <si>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</si>
  <si>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</si>
  <si>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</si>
  <si>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</si>
  <si>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</si>
  <si>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</si>
  <si>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</si>
  <si>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</si>
  <si>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</si>
  <si>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</si>
  <si>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</si>
  <si>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</si>
  <si>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</si>
  <si>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</si>
  <si>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</si>
  <si>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</si>
  <si>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</si>
  <si>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</si>
  <si>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</si>
  <si>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</si>
  <si>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</si>
  <si>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</si>
  <si>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</si>
  <si>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</si>
  <si>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</si>
  <si>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</si>
  <si>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</si>
  <si>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</si>
  <si>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</si>
  <si>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</si>
  <si>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</si>
  <si>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</si>
  <si>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</si>
  <si>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</si>
  <si>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</si>
  <si>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</si>
  <si>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</si>
  <si>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</si>
  <si>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</si>
  <si>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</si>
  <si>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</si>
  <si>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</si>
  <si>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</si>
  <si>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</si>
  <si>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</si>
  <si>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</si>
  <si>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</si>
  <si>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</si>
  <si>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</si>
  <si>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</si>
  <si>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</si>
  <si>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</si>
  <si>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</si>
  <si>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</si>
  <si>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</si>
  <si>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</si>
  <si>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</si>
  <si>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</si>
  <si>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</si>
  <si>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</si>
  <si>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</si>
  <si>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</si>
  <si>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</si>
  <si>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</si>
  <si>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</si>
  <si>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</si>
  <si>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</si>
  <si>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</si>
  <si>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</si>
  <si>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</si>
  <si>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</si>
  <si>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</si>
  <si>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</si>
  <si>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</si>
  <si>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</si>
  <si>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</si>
  <si>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</si>
  <si>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</si>
  <si>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</si>
  <si>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</si>
  <si>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</si>
  <si>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</si>
  <si>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</si>
  <si>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</si>
  <si>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</si>
  <si>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</si>
  <si>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</si>
  <si>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</si>
  <si>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</si>
  <si>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</si>
  <si>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</si>
  <si>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</si>
  <si>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</si>
  <si>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</si>
  <si>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</si>
  <si>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</si>
  <si>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</si>
  <si>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</si>
  <si>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</si>
  <si>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</si>
  <si>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</si>
  <si>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</si>
  <si>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</si>
  <si>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</si>
  <si>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</si>
  <si>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</si>
  <si>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</si>
  <si>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</si>
  <si>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</si>
  <si>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</si>
  <si>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</si>
  <si>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</si>
  <si>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</si>
  <si>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</si>
  <si>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</si>
  <si>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</si>
  <si>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</si>
  <si>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</si>
  <si>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</si>
  <si>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</si>
  <si>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</si>
  <si>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</si>
  <si>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</si>
  <si>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</si>
  <si>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</si>
  <si>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</si>
  <si>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</si>
  <si>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</si>
  <si>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</si>
  <si>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</si>
  <si>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</si>
  <si>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</si>
  <si>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</si>
  <si>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</si>
  <si>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</si>
  <si>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</si>
  <si>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</si>
  <si>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</si>
  <si>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</si>
  <si>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</si>
  <si>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</si>
  <si>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</si>
  <si>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</si>
  <si>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</si>
  <si>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</si>
  <si>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</si>
  <si>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</si>
  <si>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</si>
  <si>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</si>
  <si>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</si>
  <si>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</si>
  <si>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</si>
  <si>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</si>
  <si>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</si>
  <si>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</si>
  <si>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</si>
  <si>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</si>
  <si>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</si>
  <si>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</si>
  <si>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</si>
  <si>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</si>
  <si>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</si>
  <si>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</si>
  <si>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</si>
  <si>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</si>
  <si>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</si>
  <si>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</si>
  <si>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</si>
  <si>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</si>
  <si>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</si>
  <si>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</si>
  <si>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</si>
  <si>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</si>
  <si>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</si>
  <si>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</si>
  <si>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</si>
  <si>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</si>
  <si>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</si>
  <si>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</si>
  <si>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</si>
  <si>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</si>
  <si>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</si>
  <si>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</si>
  <si>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</si>
  <si>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</si>
  <si>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</si>
  <si>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</si>
  <si>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</si>
  <si>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</si>
  <si>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</si>
  <si>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</si>
  <si>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</si>
  <si>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</si>
  <si>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</si>
  <si>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</si>
  <si>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</si>
  <si>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</si>
  <si>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</si>
  <si>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</si>
  <si>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</si>
  <si>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</si>
  <si>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</si>
  <si>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</si>
  <si>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</si>
  <si>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</si>
  <si>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</si>
  <si>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</si>
  <si>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</si>
  <si>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</si>
  <si>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</si>
  <si>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</si>
  <si>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</si>
  <si>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</si>
  <si>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</si>
  <si>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</si>
  <si>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</si>
  <si>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</si>
  <si>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</si>
  <si>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</si>
  <si>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</si>
  <si>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</si>
  <si>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</si>
  <si>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</si>
  <si>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</si>
  <si>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</si>
  <si>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</si>
  <si>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</si>
  <si>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</si>
  <si>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</si>
  <si>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</si>
  <si>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</si>
  <si>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</si>
  <si>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</si>
  <si>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</si>
  <si>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</si>
  <si>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</si>
  <si>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</si>
  <si>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</si>
  <si>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</si>
  <si>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</si>
  <si>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</si>
  <si>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</si>
  <si>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</si>
  <si>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</si>
  <si>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</si>
  <si>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</si>
  <si>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</si>
  <si>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</si>
  <si>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</si>
  <si>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</si>
  <si>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</si>
  <si>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</si>
  <si>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</si>
  <si>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</si>
  <si>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</si>
  <si>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</si>
  <si>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</si>
  <si>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</si>
  <si>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</si>
  <si>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</si>
  <si>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</si>
  <si>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</si>
  <si>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</si>
  <si>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</si>
  <si>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</si>
  <si>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</si>
  <si>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</si>
  <si>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</si>
  <si>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</si>
  <si>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</si>
  <si>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</si>
  <si>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</si>
  <si>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</si>
  <si>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</si>
  <si>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</si>
  <si>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</si>
  <si>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</si>
  <si>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</si>
  <si>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</si>
  <si>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</si>
  <si>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</si>
  <si>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</si>
  <si>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</si>
  <si>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</si>
  <si>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</si>
  <si>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</si>
  <si>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</si>
  <si>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</si>
  <si>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</si>
  <si>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</si>
  <si>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</si>
  <si>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</si>
  <si>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</si>
  <si>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</si>
  <si>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</si>
  <si>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</si>
  <si>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</si>
  <si>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</si>
  <si>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</si>
  <si>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</si>
  <si>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</si>
  <si>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</si>
  <si>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</si>
  <si>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</si>
  <si>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</si>
  <si>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</si>
  <si>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</si>
  <si>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</si>
  <si>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</si>
  <si>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</si>
  <si>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</si>
  <si>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</si>
  <si>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</si>
  <si>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</si>
  <si>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</si>
  <si>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</si>
  <si>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</si>
  <si>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</si>
  <si>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</si>
  <si>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</si>
  <si>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</si>
  <si>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</si>
  <si>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</si>
  <si>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</si>
  <si>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</si>
  <si>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</si>
  <si>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</si>
  <si>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</si>
  <si>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</si>
  <si>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</si>
  <si>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</si>
  <si>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</si>
  <si>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</si>
  <si>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</si>
  <si>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</si>
  <si>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</si>
  <si>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</si>
  <si>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</si>
  <si>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</si>
  <si>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</si>
  <si>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</si>
  <si>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</si>
  <si>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</si>
  <si>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</si>
  <si>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</si>
  <si>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</si>
  <si>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</si>
  <si>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</si>
  <si>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</si>
  <si>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</si>
  <si>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</si>
  <si>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</si>
  <si>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</si>
  <si>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</si>
  <si>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</si>
  <si>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</si>
  <si>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</si>
  <si>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</si>
  <si>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</si>
  <si>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</si>
  <si>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</si>
  <si>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</si>
  <si>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</si>
  <si>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</si>
  <si>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</si>
  <si>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</si>
  <si>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</si>
  <si>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</si>
  <si>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</si>
  <si>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</si>
  <si>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</si>
  <si>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</si>
  <si>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</si>
  <si>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</si>
  <si>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</si>
  <si>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</si>
  <si>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</si>
  <si>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</si>
  <si>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</si>
  <si>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</si>
  <si>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</si>
  <si>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</si>
  <si>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</si>
  <si>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</si>
  <si>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</si>
  <si>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</si>
  <si>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</si>
  <si>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</si>
  <si>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</si>
  <si>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</si>
  <si>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</si>
  <si>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</si>
  <si>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</si>
  <si>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</si>
  <si>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</si>
  <si>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</si>
  <si>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</si>
  <si>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</si>
  <si>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</si>
  <si>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</si>
  <si>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</si>
  <si>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</si>
  <si>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</si>
  <si>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</si>
  <si>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</si>
  <si>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</si>
  <si>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</si>
  <si>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</si>
  <si>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</si>
  <si>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</si>
  <si>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</si>
  <si>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</si>
  <si>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</si>
  <si>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</si>
  <si>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</si>
  <si>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</si>
  <si>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</si>
  <si>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</si>
  <si>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</si>
  <si>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</si>
  <si>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</si>
  <si>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</si>
  <si>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</si>
  <si>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</si>
  <si>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</si>
  <si>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</si>
  <si>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</si>
  <si>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</si>
  <si>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</si>
  <si>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</si>
  <si>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</si>
  <si>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</si>
  <si>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</si>
  <si>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</si>
  <si>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</si>
  <si>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</si>
  <si>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</si>
  <si>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</si>
  <si>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</si>
  <si>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</si>
  <si>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</si>
  <si>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</si>
  <si>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</si>
  <si>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</si>
  <si>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</si>
  <si>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</si>
  <si>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</si>
  <si>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</si>
  <si>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</si>
  <si>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</si>
  <si>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</si>
  <si>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</si>
  <si>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</si>
  <si>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</si>
  <si>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</si>
  <si>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</si>
  <si>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</si>
  <si>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</si>
  <si>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</si>
  <si>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</si>
  <si>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</si>
  <si>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</si>
  <si>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</si>
  <si>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</si>
  <si>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</si>
  <si>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</si>
  <si>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</si>
  <si>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</si>
  <si>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</si>
  <si>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</si>
  <si>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</si>
  <si>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</si>
  <si>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</si>
  <si>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</si>
  <si>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</si>
  <si>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</si>
  <si>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</si>
  <si>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</si>
  <si>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</si>
  <si>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</si>
  <si>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</si>
  <si>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</si>
  <si>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</si>
  <si>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</si>
  <si>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</si>
  <si>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</si>
  <si>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</si>
  <si>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</si>
  <si>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</si>
  <si>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</si>
  <si>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</si>
  <si>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</si>
  <si>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</si>
  <si>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</si>
  <si>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</si>
  <si>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</si>
  <si>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</si>
  <si>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</si>
  <si>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</si>
  <si>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</si>
  <si>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</si>
  <si>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</si>
  <si>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</si>
  <si>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</si>
  <si>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</si>
  <si>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</si>
  <si>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</si>
  <si>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</si>
  <si>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</si>
  <si>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</si>
  <si>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</si>
  <si>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</si>
  <si>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</si>
  <si>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</si>
  <si>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</si>
  <si>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</si>
  <si>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</si>
  <si>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</si>
  <si>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</si>
  <si>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</si>
  <si>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</si>
  <si>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</si>
  <si>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</si>
  <si>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</si>
  <si>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</si>
  <si>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</si>
  <si>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</si>
  <si>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</si>
  <si>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</si>
  <si>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</si>
  <si>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</si>
  <si>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</si>
  <si>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</si>
  <si>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</si>
  <si>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</si>
  <si>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</si>
  <si>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</si>
  <si>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</si>
  <si>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</si>
  <si>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</si>
  <si>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</si>
  <si>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</si>
  <si>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</si>
  <si>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</si>
  <si>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</si>
  <si>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</si>
  <si>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</si>
  <si>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</si>
  <si>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</si>
  <si>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</si>
  <si>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</si>
  <si>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</si>
  <si>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</si>
  <si>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</si>
  <si>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</si>
  <si>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</si>
  <si>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</si>
  <si>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</si>
  <si>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</si>
  <si>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</si>
  <si>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</si>
  <si>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</si>
  <si>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</si>
  <si>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</si>
  <si>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</si>
  <si>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</si>
  <si>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</si>
  <si>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</si>
  <si>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</si>
  <si>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</si>
  <si>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</si>
  <si>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</si>
  <si>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</si>
  <si>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</si>
  <si>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</si>
  <si>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</si>
  <si>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</si>
  <si>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</si>
  <si>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</si>
  <si>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</si>
  <si>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</si>
  <si>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</si>
  <si>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</si>
  <si>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</si>
  <si>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</si>
  <si>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</si>
  <si>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</si>
  <si>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</si>
  <si>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</si>
  <si>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</si>
  <si>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</si>
  <si>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</si>
  <si>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</si>
  <si>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</si>
  <si>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</si>
  <si>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</si>
  <si>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</si>
  <si>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</si>
  <si>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</si>
  <si>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</si>
  <si>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</si>
  <si>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</si>
  <si>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</si>
  <si>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</si>
  <si>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</si>
  <si>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</si>
  <si>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</si>
  <si>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</si>
  <si>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</si>
  <si>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</si>
  <si>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</si>
  <si>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</si>
  <si>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</si>
  <si>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</si>
  <si>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</si>
  <si>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</si>
  <si>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</si>
  <si>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</si>
  <si>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</si>
  <si>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</si>
  <si>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</si>
  <si>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</si>
  <si>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</si>
  <si>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</si>
  <si>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</si>
  <si>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</si>
  <si>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</si>
  <si>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</si>
  <si>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</si>
  <si>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</si>
  <si>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</si>
  <si>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</si>
  <si>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</si>
  <si>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</si>
  <si>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</si>
  <si>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</si>
  <si>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</si>
  <si>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</si>
  <si>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</si>
  <si>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</si>
  <si>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</si>
  <si>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</si>
  <si>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</si>
  <si>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</si>
  <si>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</si>
  <si>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</si>
  <si>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</si>
  <si>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</si>
  <si>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</si>
  <si>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</si>
  <si>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</si>
  <si>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</si>
  <si>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</si>
  <si>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</si>
  <si>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</si>
  <si>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</si>
  <si>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</si>
  <si>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</si>
  <si>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</si>
  <si>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</si>
  <si>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</si>
  <si>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</si>
  <si>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</si>
  <si>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</si>
  <si>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</si>
  <si>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</si>
  <si>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</si>
  <si>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</si>
  <si>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</si>
  <si>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</si>
  <si>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</si>
  <si>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</si>
  <si>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</si>
  <si>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</si>
  <si>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</si>
  <si>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</si>
  <si>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</si>
  <si>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</si>
  <si>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</si>
  <si>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</si>
  <si>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</si>
  <si>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</si>
  <si>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</si>
  <si>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</si>
  <si>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</si>
  <si>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</si>
  <si>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</si>
  <si>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</si>
  <si>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</si>
  <si>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</si>
  <si>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</si>
  <si>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</si>
  <si>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</si>
  <si>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</si>
  <si>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</si>
  <si>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</si>
  <si>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</si>
  <si>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</si>
  <si>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</si>
  <si>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</si>
  <si>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</si>
  <si>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</si>
  <si>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</si>
  <si>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</si>
  <si>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</si>
  <si>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</si>
  <si>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</si>
  <si>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</si>
  <si>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</si>
  <si>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</si>
  <si>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</si>
  <si>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</si>
  <si>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</si>
  <si>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</si>
  <si>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</si>
  <si>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</si>
  <si>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</si>
  <si>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</si>
  <si>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</si>
  <si>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</si>
  <si>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</si>
  <si>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</si>
  <si>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</si>
  <si>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</si>
  <si>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</si>
  <si>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</si>
  <si>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</si>
  <si>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</si>
  <si>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</si>
  <si>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</si>
  <si>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</si>
  <si>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</si>
  <si>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</si>
  <si>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</si>
  <si>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</si>
  <si>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</si>
  <si>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</si>
  <si>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</si>
  <si>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</si>
  <si>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</si>
  <si>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</si>
  <si>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</si>
  <si>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</si>
  <si>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</si>
  <si>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</si>
  <si>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</si>
  <si>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</si>
  <si>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</si>
  <si>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</si>
  <si>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</si>
  <si>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</si>
  <si>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</si>
  <si>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</si>
  <si>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</si>
  <si>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</si>
  <si>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</si>
  <si>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</si>
  <si>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</si>
  <si>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</si>
  <si>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</si>
  <si>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</si>
  <si>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</si>
  <si>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</si>
  <si>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</si>
  <si>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</si>
  <si>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</si>
  <si>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</si>
  <si>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</si>
  <si>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</si>
  <si>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</si>
  <si>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</si>
  <si>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</si>
  <si>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</si>
  <si>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</si>
  <si>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</si>
  <si>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</si>
  <si>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</si>
  <si>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</si>
  <si>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</si>
  <si>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</si>
  <si>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</si>
  <si>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</si>
  <si>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</si>
  <si>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</si>
  <si>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</si>
  <si>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</si>
  <si>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</si>
  <si>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</si>
  <si>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</si>
  <si>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</si>
  <si>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</si>
  <si>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</si>
  <si>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</si>
  <si>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</si>
  <si>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</si>
  <si>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</si>
  <si>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</si>
  <si>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</si>
  <si>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</si>
  <si>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</si>
  <si>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</si>
  <si>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</si>
  <si>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</si>
  <si>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</si>
  <si>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</si>
  <si>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</si>
  <si>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</si>
  <si>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</si>
  <si>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</si>
  <si>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</si>
  <si>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</si>
  <si>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</si>
  <si>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</si>
  <si>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</si>
  <si>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</si>
  <si>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</si>
  <si>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</si>
  <si>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</si>
  <si>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</si>
  <si>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</si>
  <si>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</si>
  <si>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</si>
  <si>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</si>
  <si>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</si>
  <si>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</si>
  <si>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</si>
  <si>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</si>
  <si>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</si>
  <si>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</si>
  <si>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</si>
  <si>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</si>
  <si>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</si>
  <si>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</si>
  <si>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</si>
  <si>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</si>
  <si>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</si>
  <si>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</si>
  <si>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</si>
  <si>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</si>
  <si>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</si>
  <si>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</si>
  <si>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</si>
  <si>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</si>
  <si>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</si>
  <si>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</si>
  <si>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</si>
  <si>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</si>
  <si>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</si>
  <si>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</si>
  <si>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</si>
  <si>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</si>
  <si>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</si>
  <si>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</si>
  <si>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</si>
  <si>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</si>
  <si>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</si>
  <si>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</si>
  <si>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</si>
  <si>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</si>
  <si>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</si>
  <si>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</si>
  <si>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</si>
  <si>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</si>
  <si>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</si>
  <si>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</si>
  <si>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</si>
  <si>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</si>
  <si>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</si>
  <si>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</si>
  <si>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</si>
  <si>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</si>
  <si>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</si>
  <si>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</si>
  <si>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</si>
  <si>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</si>
  <si>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</si>
  <si>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</si>
  <si>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</si>
  <si>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</si>
  <si>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</si>
  <si>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</si>
  <si>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</si>
  <si>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</si>
  <si>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</si>
  <si>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</si>
  <si>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</si>
  <si>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</si>
  <si>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</si>
  <si>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</si>
  <si>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</si>
  <si>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</si>
  <si>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</si>
  <si>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</si>
  <si>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</si>
  <si>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</si>
  <si>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</si>
  <si>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</si>
  <si>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</si>
  <si>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</si>
  <si>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</si>
  <si>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</si>
  <si>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</si>
  <si>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</si>
  <si>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</si>
  <si>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</si>
  <si>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</si>
  <si>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</si>
  <si>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</si>
  <si>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</si>
  <si>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</si>
  <si>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</si>
  <si>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</si>
  <si>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</si>
  <si>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</si>
  <si>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</si>
  <si>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</si>
  <si>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</si>
  <si>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</si>
  <si>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</si>
  <si>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</si>
  <si>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</si>
  <si>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</si>
  <si>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</si>
  <si>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</si>
  <si>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</si>
  <si>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</si>
  <si>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</si>
  <si>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</si>
  <si>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</si>
  <si>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</si>
  <si>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</si>
  <si>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</si>
  <si>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</si>
  <si>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</si>
  <si>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</si>
  <si>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</si>
  <si>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</si>
  <si>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</si>
  <si>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</si>
  <si>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</si>
  <si>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</si>
  <si>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</si>
  <si>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</si>
  <si>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</si>
  <si>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</si>
  <si>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</si>
  <si>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</si>
  <si>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</si>
  <si>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</si>
  <si>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</si>
  <si>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</si>
  <si>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</si>
  <si>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</si>
  <si>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</si>
  <si>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</si>
  <si>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</si>
  <si>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</si>
  <si>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</si>
  <si>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</si>
  <si>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</si>
  <si>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</si>
  <si>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</si>
  <si>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</si>
  <si>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</si>
  <si>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</si>
  <si>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</si>
  <si>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</si>
  <si>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</si>
  <si>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</si>
  <si>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</si>
  <si>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</si>
  <si>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</si>
  <si>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</si>
  <si>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</si>
  <si>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</si>
  <si>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</si>
  <si>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</si>
  <si>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</si>
  <si>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</si>
  <si>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</si>
  <si>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</si>
  <si>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</si>
  <si>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</si>
  <si>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</si>
  <si>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</si>
  <si>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</si>
  <si>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</si>
  <si>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</si>
  <si>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</si>
  <si>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</si>
  <si>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</si>
  <si>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</si>
  <si>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</si>
  <si>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</si>
  <si>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</si>
  <si>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</si>
  <si>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</si>
  <si>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</si>
  <si>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</si>
  <si>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</si>
  <si>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</si>
  <si>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</si>
  <si>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</si>
  <si>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</si>
  <si>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</si>
  <si>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</si>
  <si>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</si>
  <si>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</si>
  <si>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</si>
  <si>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</si>
  <si>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</si>
  <si>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</si>
  <si>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</si>
  <si>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</si>
  <si>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</si>
  <si>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</si>
  <si>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</si>
  <si>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</si>
  <si>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</si>
  <si>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</si>
  <si>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</si>
  <si>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</si>
  <si>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</si>
  <si>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</si>
  <si>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</si>
  <si>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</si>
  <si>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</si>
  <si>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</si>
  <si>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</si>
  <si>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</si>
  <si>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</si>
  <si>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</si>
  <si>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</si>
  <si>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</si>
  <si>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</si>
  <si>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</si>
  <si>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</si>
  <si>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</si>
  <si>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</si>
  <si>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</si>
  <si>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</si>
  <si>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</si>
  <si>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</si>
  <si>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</si>
  <si>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</si>
  <si>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</si>
  <si>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</si>
  <si>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</si>
  <si>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</si>
  <si>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</si>
  <si>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</si>
  <si>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</si>
  <si>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</si>
  <si>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</si>
  <si>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</si>
  <si>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</si>
  <si>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</si>
  <si>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</si>
  <si>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</si>
  <si>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</si>
  <si>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</si>
  <si>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</si>
  <si>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</si>
  <si>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</si>
  <si>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</si>
  <si>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</si>
  <si>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</si>
  <si>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</si>
  <si>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</si>
  <si>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</si>
  <si>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</si>
  <si>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</si>
  <si>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</si>
  <si>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</si>
  <si>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</si>
  <si>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</si>
  <si>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</si>
  <si>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</si>
  <si>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</si>
  <si>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</si>
  <si>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</si>
  <si>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</si>
  <si>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</si>
  <si>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</si>
  <si>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</si>
  <si>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</si>
  <si>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</si>
  <si>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</si>
  <si>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</si>
  <si>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</si>
  <si>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</si>
  <si>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</si>
  <si>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</si>
  <si>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</si>
  <si>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</si>
  <si>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</si>
  <si>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</si>
  <si>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</si>
  <si>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</si>
  <si>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</si>
  <si>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</si>
  <si>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</si>
  <si>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</si>
  <si>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</si>
  <si>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</si>
  <si>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</si>
  <si>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</si>
  <si>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</si>
  <si>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</si>
  <si>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</si>
  <si>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</si>
  <si>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</si>
  <si>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</si>
  <si>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</si>
  <si>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</si>
  <si>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</si>
  <si>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</si>
  <si>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</si>
  <si>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</si>
  <si>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</si>
  <si>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</si>
  <si>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</si>
  <si>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</si>
  <si>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</si>
  <si>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</si>
  <si>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</si>
  <si>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</si>
  <si>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</si>
  <si>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</si>
  <si>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</si>
  <si>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</si>
  <si>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</si>
  <si>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</si>
  <si>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</si>
  <si>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</si>
  <si>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</si>
  <si>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</si>
  <si>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</si>
  <si>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</si>
  <si>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</si>
  <si>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</si>
  <si>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</si>
  <si>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</si>
  <si>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</si>
  <si>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</si>
  <si>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</si>
  <si>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</si>
  <si>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</si>
  <si>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</si>
  <si>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</si>
  <si>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</si>
  <si>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</si>
  <si>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</si>
  <si>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</si>
  <si>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</si>
  <si>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</si>
  <si>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</si>
  <si>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</si>
  <si>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</si>
  <si>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</si>
  <si>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</si>
  <si>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</si>
  <si>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</si>
  <si>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</si>
  <si>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</si>
  <si>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</si>
  <si>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</si>
  <si>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</si>
  <si>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</si>
  <si>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</si>
  <si>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</si>
  <si>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</si>
  <si>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</si>
  <si>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</si>
  <si>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</si>
  <si>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</si>
  <si>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</si>
  <si>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</si>
  <si>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</si>
  <si>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</si>
  <si>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</si>
  <si>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</si>
  <si>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</si>
  <si>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</si>
  <si>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</si>
  <si>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</si>
  <si>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</si>
  <si>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</si>
  <si>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</si>
  <si>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</si>
  <si>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</si>
  <si>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</si>
  <si>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</si>
  <si>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</si>
  <si>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</si>
  <si>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</si>
  <si>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</si>
  <si>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</si>
  <si>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</si>
  <si>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</si>
  <si>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</si>
  <si>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</si>
  <si>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</si>
  <si>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</si>
  <si>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</si>
  <si>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</si>
  <si>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</si>
  <si>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</si>
  <si>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</si>
  <si>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</si>
  <si>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</si>
  <si>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</si>
  <si>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</si>
  <si>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</si>
  <si>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</si>
  <si>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</si>
  <si>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</si>
  <si>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</si>
  <si>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</si>
  <si>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</si>
  <si>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</si>
  <si>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</si>
  <si>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</si>
  <si>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</si>
  <si>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</si>
  <si>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</si>
  <si>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</si>
  <si>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</si>
  <si>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</si>
  <si>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</si>
  <si>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</si>
  <si>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</si>
  <si>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</si>
  <si>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</si>
  <si>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</si>
  <si>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</si>
  <si>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</si>
  <si>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</si>
  <si>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</si>
  <si>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</si>
  <si>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</si>
  <si>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</si>
  <si>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</si>
  <si>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</si>
  <si>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</si>
  <si>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</si>
  <si>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</si>
  <si>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</si>
  <si>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</si>
  <si>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</si>
  <si>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</si>
  <si>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</si>
  <si>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</si>
  <si>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</si>
  <si>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</si>
  <si>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</si>
  <si>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</si>
  <si>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</si>
  <si>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</si>
  <si>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</si>
  <si>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</si>
  <si>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</si>
  <si>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</si>
  <si>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</si>
  <si>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</si>
  <si>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</si>
  <si>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</si>
  <si>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</si>
  <si>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</si>
  <si>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</si>
  <si>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</si>
  <si>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</si>
  <si>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</si>
  <si>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</si>
  <si>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</si>
  <si>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</si>
  <si>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</si>
  <si>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</si>
  <si>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</si>
  <si>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</si>
  <si>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</si>
  <si>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</si>
  <si>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</si>
  <si>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</si>
  <si>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</si>
  <si>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</si>
  <si>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</si>
  <si>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</si>
  <si>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</si>
  <si>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</si>
  <si>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</si>
  <si>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</si>
  <si>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</si>
  <si>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</si>
  <si>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</si>
  <si>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</si>
  <si>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</si>
  <si>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</si>
  <si>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</si>
  <si>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</si>
  <si>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</si>
  <si>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</si>
  <si>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</si>
  <si>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</si>
  <si>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</si>
  <si>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</si>
  <si>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</si>
  <si>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</si>
  <si>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</si>
  <si>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</si>
  <si>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</si>
  <si>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</si>
  <si>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</si>
  <si>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</si>
  <si>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</si>
  <si>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</si>
  <si>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</si>
  <si>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</si>
  <si>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</si>
  <si>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</si>
  <si>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</si>
  <si>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</si>
  <si>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</si>
  <si>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</si>
  <si>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</si>
  <si>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</si>
  <si>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</si>
  <si>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</si>
  <si>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</si>
  <si>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</si>
  <si>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</si>
  <si>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</si>
  <si>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</si>
  <si>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</si>
  <si>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</si>
  <si>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</si>
  <si>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</si>
  <si>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</si>
  <si>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</si>
  <si>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</si>
  <si>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</si>
  <si>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</si>
  <si>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</si>
  <si>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</si>
  <si>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</si>
  <si>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</si>
  <si>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</si>
  <si>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</si>
  <si>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</si>
  <si>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</si>
  <si>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</si>
  <si>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</si>
  <si>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</si>
  <si>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</si>
  <si>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</si>
  <si>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</si>
  <si>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</si>
  <si>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</si>
  <si>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</si>
  <si>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</si>
  <si>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</si>
  <si>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</si>
  <si>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</si>
  <si>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</si>
  <si>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</si>
  <si>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</si>
  <si>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</si>
  <si>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</si>
  <si>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</si>
  <si>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</si>
  <si>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</si>
  <si>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</si>
  <si>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</si>
  <si>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</si>
  <si>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</si>
  <si>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</si>
  <si>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</si>
  <si>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</si>
  <si>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</si>
  <si>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</si>
  <si>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</si>
  <si>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</si>
  <si>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</si>
  <si>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</si>
  <si>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</si>
  <si>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</si>
  <si>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</si>
  <si>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</si>
  <si>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</si>
  <si>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</si>
  <si>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</si>
  <si>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</si>
  <si>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</si>
  <si>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</si>
  <si>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</si>
  <si>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</si>
  <si>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</si>
  <si>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</si>
  <si>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</si>
  <si>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</si>
  <si>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</si>
  <si>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</si>
  <si>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</si>
  <si>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</si>
  <si>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</si>
  <si>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</si>
  <si>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</si>
  <si>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</si>
  <si>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</si>
  <si>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</si>
  <si>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</si>
  <si>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</si>
  <si>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</si>
  <si>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</si>
  <si>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</si>
  <si>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</si>
  <si>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</si>
  <si>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</si>
  <si>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</si>
  <si>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</si>
  <si>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</si>
  <si>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</si>
  <si>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</si>
  <si>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</si>
  <si>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</si>
  <si>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</si>
  <si>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</si>
  <si>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</si>
  <si>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</si>
  <si>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</si>
  <si>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</si>
  <si>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</si>
  <si>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</si>
  <si>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</si>
  <si>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</si>
  <si>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</si>
  <si>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</si>
  <si>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</si>
  <si>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</si>
  <si>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</si>
  <si>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</si>
  <si>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</si>
  <si>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</si>
  <si>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</si>
  <si>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</si>
  <si>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</si>
  <si>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</si>
  <si>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</si>
  <si>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</si>
  <si>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</si>
  <si>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</si>
  <si>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</si>
  <si>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</si>
  <si>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</si>
  <si>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</si>
  <si>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</si>
  <si>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</si>
  <si>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</si>
  <si>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</si>
  <si>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</si>
  <si>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</si>
  <si>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</si>
  <si>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</si>
  <si>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</si>
  <si>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</si>
  <si>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</si>
  <si>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</si>
  <si>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</si>
  <si>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</si>
  <si>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</si>
  <si>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</si>
  <si>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</si>
  <si>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</si>
  <si>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</si>
  <si>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</si>
  <si>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</si>
  <si>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</si>
  <si>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</si>
  <si>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</si>
  <si>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</si>
  <si>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</si>
  <si>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</si>
  <si>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</si>
  <si>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</si>
  <si>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</si>
  <si>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</si>
  <si>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</si>
  <si>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</si>
  <si>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</si>
  <si>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</si>
  <si>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</si>
  <si>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</si>
  <si>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</si>
  <si>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</si>
  <si>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</si>
  <si>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</si>
  <si>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</si>
  <si>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</si>
  <si>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</si>
  <si>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</si>
  <si>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</si>
  <si>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</si>
  <si>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</si>
  <si>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</si>
  <si>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</si>
  <si>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</si>
  <si>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</si>
  <si>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</si>
  <si>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</si>
  <si>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</si>
  <si>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</si>
  <si>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</si>
  <si>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</si>
  <si>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</si>
  <si>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</si>
  <si>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</si>
  <si>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</si>
  <si>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</si>
  <si>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</si>
  <si>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</si>
  <si>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</si>
  <si>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</si>
  <si>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</si>
  <si>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</si>
  <si>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</si>
  <si>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</si>
  <si>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</si>
  <si>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</si>
  <si>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</si>
  <si>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</si>
  <si>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</si>
  <si>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</si>
  <si>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</si>
  <si>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</si>
  <si>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</si>
  <si>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</si>
  <si>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</si>
  <si>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</si>
  <si>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</si>
  <si>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</si>
  <si>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</si>
  <si>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</si>
  <si>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</si>
  <si>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</si>
  <si>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</si>
  <si>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</si>
  <si>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</si>
  <si>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</si>
  <si>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</si>
  <si>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</si>
  <si>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</si>
  <si>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</si>
  <si>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</si>
  <si>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</si>
  <si>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</si>
  <si>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</si>
  <si>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</si>
  <si>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</si>
  <si>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</si>
  <si>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</si>
  <si>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</si>
  <si>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</si>
  <si>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</si>
  <si>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</si>
  <si>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</si>
  <si>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</si>
  <si>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</si>
  <si>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</si>
  <si>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</si>
  <si>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</si>
  <si>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</si>
  <si>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</si>
  <si>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</si>
  <si>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</si>
  <si>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</si>
  <si>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</si>
  <si>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</si>
  <si>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</si>
  <si>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</si>
  <si>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</si>
  <si>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</si>
  <si>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</si>
  <si>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</si>
  <si>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</si>
  <si>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</si>
  <si>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</si>
  <si>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</si>
  <si>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</si>
  <si>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</si>
  <si>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</si>
  <si>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</si>
  <si>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</si>
  <si>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</si>
  <si>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</si>
  <si>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</si>
  <si>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</si>
  <si>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</si>
  <si>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</si>
  <si>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</si>
  <si>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</si>
  <si>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</si>
  <si>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</si>
  <si>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</si>
  <si>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</si>
  <si>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</si>
  <si>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</si>
  <si>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</si>
  <si>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</si>
  <si>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</si>
  <si>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</si>
  <si>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</si>
  <si>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</si>
  <si>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</si>
  <si>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</si>
  <si>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</si>
  <si>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</si>
  <si>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</si>
  <si>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</si>
  <si>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</si>
  <si>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</si>
  <si>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</si>
  <si>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</si>
  <si>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</si>
  <si>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</si>
  <si>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</si>
  <si>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</si>
  <si>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</si>
  <si>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</si>
  <si>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</si>
  <si>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</si>
  <si>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</si>
  <si>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</si>
  <si>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</si>
  <si>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</si>
  <si>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</si>
  <si>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</si>
  <si>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</si>
  <si>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</si>
  <si>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</si>
  <si>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</si>
  <si>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</si>
  <si>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</si>
  <si>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</si>
  <si>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</si>
  <si>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</si>
  <si>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</si>
  <si>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</si>
  <si>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</si>
  <si>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</si>
  <si>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</si>
  <si>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</si>
  <si>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</si>
  <si>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</si>
  <si>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</si>
  <si>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</si>
  <si>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</si>
  <si>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</si>
  <si>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</si>
  <si>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</si>
  <si>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</si>
  <si>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</si>
  <si>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</si>
  <si>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</si>
  <si>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</si>
  <si>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</si>
  <si>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</si>
  <si>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</si>
  <si>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</si>
  <si>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</si>
  <si>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</si>
  <si>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</si>
  <si>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</si>
  <si>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</si>
  <si>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</si>
  <si>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</si>
  <si>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</si>
  <si>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</si>
  <si>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</si>
  <si>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</si>
  <si>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</si>
  <si>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</si>
  <si>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</si>
  <si>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</si>
  <si>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</si>
  <si>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</si>
  <si>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</si>
  <si>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</si>
  <si>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</si>
  <si>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</si>
  <si>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</si>
  <si>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</si>
  <si>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</si>
  <si>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</si>
  <si>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</si>
  <si>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</si>
  <si>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</si>
  <si>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</si>
  <si>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</si>
  <si>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</si>
  <si>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</si>
  <si>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</si>
  <si>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</si>
  <si>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</si>
  <si>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</si>
  <si>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</si>
  <si>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</si>
  <si>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</si>
  <si>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</si>
  <si>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</si>
  <si>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</si>
  <si>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</si>
  <si>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</si>
  <si>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</si>
  <si>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</si>
  <si>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</si>
  <si>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</si>
  <si>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</si>
  <si>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</si>
  <si>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</si>
  <si>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</si>
  <si>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</si>
  <si>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</si>
  <si>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</si>
  <si>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</si>
  <si>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</si>
  <si>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</si>
  <si>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</si>
  <si>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</si>
  <si>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</si>
  <si>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</si>
  <si>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</si>
  <si>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</si>
  <si>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</si>
  <si>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</si>
  <si>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</si>
  <si>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</si>
  <si>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</si>
  <si>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</si>
  <si>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</si>
  <si>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</si>
  <si>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</si>
  <si>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</si>
  <si>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</si>
  <si>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</si>
  <si>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</si>
  <si>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</si>
  <si>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</si>
  <si>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</si>
  <si>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</si>
  <si>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</si>
  <si>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</si>
  <si>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</si>
  <si>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</si>
  <si>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</si>
  <si>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</si>
  <si>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</si>
  <si>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</si>
  <si>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</si>
  <si>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</si>
  <si>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</si>
  <si>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</si>
  <si>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</si>
  <si>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</si>
  <si>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</si>
  <si>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</si>
  <si>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</si>
  <si>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</si>
  <si>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</si>
  <si>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</si>
  <si>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</si>
  <si>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</si>
  <si>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</si>
  <si>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</si>
  <si>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</si>
  <si>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</si>
  <si>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</si>
  <si>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</si>
  <si>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</si>
  <si>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</si>
  <si>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</si>
  <si>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</si>
  <si>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</si>
  <si>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</si>
  <si>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</si>
  <si>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</si>
  <si>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</si>
  <si>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</si>
  <si>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</si>
  <si>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</si>
  <si>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</si>
  <si>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</si>
  <si>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</si>
  <si>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</si>
  <si>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</si>
  <si>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</si>
  <si>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</si>
  <si>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</si>
  <si>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</si>
  <si>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</si>
  <si>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</si>
  <si>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</si>
  <si>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</si>
  <si>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</si>
  <si>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</si>
  <si>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</si>
  <si>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</si>
  <si>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</si>
  <si>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</si>
  <si>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</si>
  <si>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</si>
  <si>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</si>
  <si>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</si>
  <si>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</si>
  <si>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</si>
  <si>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</si>
  <si>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</si>
  <si>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</si>
  <si>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</si>
  <si>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</si>
  <si>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</si>
  <si>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</si>
  <si>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</si>
  <si>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</si>
  <si>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</si>
  <si>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</si>
  <si>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</si>
  <si>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</si>
  <si>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</si>
  <si>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</si>
  <si>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</si>
  <si>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</si>
  <si>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</si>
  <si>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</si>
  <si>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</si>
  <si>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</si>
  <si>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</si>
  <si>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</si>
  <si>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</si>
  <si>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</si>
  <si>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</si>
  <si>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</si>
  <si>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</si>
  <si>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</si>
  <si>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</si>
  <si>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</si>
  <si>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</si>
  <si>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</si>
  <si>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</si>
  <si>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</si>
  <si>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</si>
  <si>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</si>
  <si>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</si>
  <si>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</si>
  <si>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</si>
  <si>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</si>
  <si>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</si>
  <si>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</si>
  <si>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</si>
  <si>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</si>
  <si>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</si>
  <si>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</si>
  <si>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</si>
  <si>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</si>
  <si>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</si>
  <si>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</si>
  <si>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</si>
  <si>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</si>
  <si>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</si>
  <si>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</si>
  <si>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</si>
  <si>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</si>
  <si>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</si>
  <si>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</si>
  <si>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</si>
  <si>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</si>
  <si>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</si>
  <si>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</si>
  <si>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</si>
  <si>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</si>
  <si>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</si>
  <si>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</si>
  <si>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</si>
  <si>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</si>
  <si>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</si>
  <si>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</si>
  <si>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</si>
  <si>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</si>
  <si>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</si>
  <si>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</si>
  <si>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</si>
  <si>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</si>
  <si>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</si>
  <si>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</si>
  <si>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</si>
  <si>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</si>
  <si>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</si>
  <si>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</si>
  <si>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</si>
  <si>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</si>
  <si>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</si>
  <si>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</si>
  <si>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</si>
  <si>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</si>
  <si>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</si>
  <si>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</si>
  <si>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</si>
  <si>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</si>
  <si>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</si>
  <si>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</si>
  <si>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</si>
  <si>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</si>
  <si>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</si>
  <si>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</si>
  <si>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</si>
  <si>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</si>
  <si>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</si>
  <si>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</si>
  <si>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</si>
  <si>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</si>
  <si>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</si>
  <si>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</si>
  <si>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</si>
  <si>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</si>
  <si>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</si>
  <si>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</si>
  <si>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</si>
  <si>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</si>
  <si>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</si>
  <si>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</si>
  <si>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</si>
  <si>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</si>
  <si>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</si>
  <si>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</si>
  <si>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</si>
  <si>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</si>
  <si>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</si>
  <si>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</si>
  <si>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</si>
  <si>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</si>
  <si>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</si>
  <si>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</si>
  <si>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</si>
  <si>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</si>
  <si>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</si>
  <si>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</si>
  <si>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</si>
  <si>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</si>
  <si>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</si>
  <si>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</si>
  <si>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</si>
  <si>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</si>
  <si>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</si>
  <si>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</si>
  <si>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</si>
  <si>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</si>
  <si>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</si>
  <si>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</si>
  <si>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</si>
  <si>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</si>
  <si>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</si>
  <si>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</si>
  <si>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</si>
  <si>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</si>
  <si>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</si>
  <si>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</si>
  <si>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</si>
  <si>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</si>
  <si>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</si>
  <si>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</si>
  <si>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</si>
  <si>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</si>
  <si>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</si>
  <si>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</si>
  <si>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</si>
  <si>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</si>
  <si>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</si>
  <si>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</si>
  <si>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</si>
  <si>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</si>
  <si>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</si>
  <si>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</si>
  <si>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</si>
  <si>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</si>
  <si>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</si>
  <si>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</si>
  <si>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</si>
  <si>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</si>
  <si>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</si>
  <si>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</si>
  <si>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</si>
  <si>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</si>
  <si>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</si>
  <si>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</si>
  <si>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</si>
  <si>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</si>
  <si>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</si>
  <si>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</si>
  <si>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</si>
  <si>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</si>
  <si>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</si>
  <si>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</si>
  <si>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</si>
  <si>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</si>
  <si>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</si>
  <si>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</si>
  <si>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</si>
  <si>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</si>
  <si>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</si>
  <si>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</si>
  <si>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</si>
  <si>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</si>
  <si>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</si>
  <si>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</si>
  <si>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</si>
  <si>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</si>
  <si>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</si>
  <si>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</si>
  <si>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</si>
  <si>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</si>
  <si>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</si>
  <si>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</si>
  <si>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</si>
  <si>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</si>
  <si>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</si>
  <si>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</si>
  <si>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</si>
  <si>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</si>
  <si>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</si>
  <si>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</si>
  <si>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</si>
  <si>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</si>
  <si>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</si>
  <si>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</si>
  <si>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</si>
  <si>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</si>
  <si>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</si>
  <si>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</si>
  <si>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</si>
  <si>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</si>
  <si>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</si>
  <si>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</si>
  <si>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</si>
  <si>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</si>
  <si>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</si>
  <si>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</si>
  <si>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</si>
  <si>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</si>
  <si>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</si>
  <si>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</si>
  <si>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</si>
  <si>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</si>
  <si>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</si>
  <si>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</si>
  <si>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</si>
  <si>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</si>
  <si>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</si>
  <si>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</si>
  <si>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</si>
  <si>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</si>
  <si>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</si>
  <si>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</si>
  <si>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</si>
  <si>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</si>
  <si>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</si>
  <si>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</si>
  <si>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</si>
  <si>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</si>
  <si>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</si>
  <si>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</si>
  <si>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</si>
  <si>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</si>
  <si>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</si>
  <si>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</si>
  <si>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</si>
  <si>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</si>
  <si>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</si>
  <si>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</si>
  <si>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</si>
  <si>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</si>
  <si>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</si>
  <si>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</si>
  <si>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</si>
  <si>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</si>
  <si>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</si>
  <si>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</si>
  <si>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</si>
  <si>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</si>
  <si>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</si>
  <si>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</si>
  <si>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</si>
  <si>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</si>
  <si>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</si>
  <si>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</si>
  <si>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</si>
  <si>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</si>
  <si>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</si>
  <si>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</si>
  <si>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</si>
  <si>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</si>
  <si>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</si>
  <si>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</si>
  <si>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</si>
  <si>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</si>
  <si>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</si>
  <si>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</si>
  <si>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</si>
  <si>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</si>
  <si>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</si>
  <si>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</si>
  <si>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</si>
  <si>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</si>
  <si>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</si>
  <si>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</si>
  <si>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</si>
  <si>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</si>
  <si>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</si>
  <si>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</si>
  <si>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</si>
  <si>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</si>
  <si>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</si>
  <si>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</si>
  <si>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</si>
  <si>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</si>
  <si>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</si>
  <si>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</si>
  <si>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</si>
  <si>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</si>
  <si>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</si>
  <si>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</si>
  <si>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</si>
  <si>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</si>
  <si>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</si>
  <si>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</si>
  <si>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</si>
  <si>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</si>
  <si>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</si>
  <si>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</si>
  <si>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</si>
  <si>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</si>
  <si>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</si>
  <si>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</si>
  <si>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</si>
  <si>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</si>
  <si>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</si>
  <si>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</si>
  <si>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</si>
  <si>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</si>
  <si>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</si>
  <si>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</si>
  <si>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</si>
  <si>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</si>
  <si>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</si>
  <si>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</si>
  <si>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</si>
  <si>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</si>
  <si>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</si>
  <si>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</si>
  <si>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</si>
  <si>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</si>
  <si>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</si>
  <si>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</si>
  <si>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</si>
  <si>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</si>
  <si>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</si>
  <si>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</si>
  <si>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</si>
  <si>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</si>
  <si>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</si>
  <si>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</si>
  <si>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</si>
  <si>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</si>
  <si>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</si>
  <si>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</si>
  <si>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</si>
  <si>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</si>
  <si>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</si>
  <si>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</si>
  <si>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</si>
  <si>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</si>
  <si>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</si>
  <si>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</si>
  <si>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</si>
  <si>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</si>
  <si>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</si>
  <si>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</si>
  <si>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</si>
  <si>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</si>
  <si>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</si>
  <si>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</si>
  <si>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</si>
  <si>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</si>
  <si>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</si>
  <si>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</si>
  <si>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</si>
  <si>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</si>
  <si>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</si>
  <si>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</si>
  <si>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</si>
  <si>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</si>
  <si>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</si>
  <si>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</si>
  <si>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</si>
  <si>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</si>
  <si>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</si>
  <si>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</si>
  <si>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</si>
  <si>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</si>
  <si>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</si>
  <si>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</si>
  <si>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</si>
  <si>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</si>
  <si>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</si>
  <si>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</si>
  <si>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</si>
  <si>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</si>
  <si>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</si>
  <si>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</si>
  <si>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</si>
  <si>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</si>
  <si>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</si>
  <si>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</si>
  <si>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</si>
  <si>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</si>
  <si>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</si>
  <si>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</si>
  <si>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</si>
  <si>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</si>
  <si>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</si>
  <si>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</si>
  <si>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</si>
  <si>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</si>
  <si>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</si>
  <si>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</si>
  <si>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</si>
  <si>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</si>
  <si>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</si>
  <si>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</si>
  <si>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</si>
  <si>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</si>
  <si>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</si>
  <si>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</si>
  <si>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</si>
  <si>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</si>
  <si>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</si>
  <si>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</si>
  <si>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</si>
  <si>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</si>
  <si>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</si>
  <si>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</si>
  <si>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</si>
  <si>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</si>
  <si>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</si>
  <si>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</si>
  <si>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</si>
  <si>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</si>
  <si>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</si>
  <si>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</si>
  <si>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</si>
  <si>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</si>
  <si>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</si>
  <si>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</si>
  <si>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</si>
  <si>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</si>
  <si>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</si>
  <si>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</si>
  <si>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</si>
  <si>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</si>
  <si>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</si>
  <si>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</si>
  <si>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</si>
  <si>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</si>
  <si>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</si>
  <si>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</si>
  <si>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</si>
  <si>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</si>
  <si>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</si>
  <si>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</si>
  <si>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</si>
  <si>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</si>
  <si>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</si>
  <si>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</si>
  <si>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</si>
  <si>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</si>
  <si>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</si>
  <si>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</si>
  <si>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</si>
  <si>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</si>
  <si>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</si>
  <si>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</si>
  <si>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</si>
  <si>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</si>
  <si>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</si>
  <si>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</si>
  <si>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</si>
  <si>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</si>
  <si>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</si>
  <si>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</si>
  <si>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</si>
  <si>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</si>
  <si>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</si>
  <si>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</si>
  <si>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</si>
  <si>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</si>
  <si>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</si>
  <si>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</si>
  <si>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</si>
  <si>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</si>
  <si>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</si>
  <si>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</si>
  <si>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</si>
  <si>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</si>
  <si>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</si>
  <si>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</si>
  <si>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</si>
  <si>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</si>
  <si>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</si>
  <si>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</si>
  <si>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</si>
  <si>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</si>
  <si>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</si>
  <si>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</si>
  <si>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</si>
  <si>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</si>
  <si>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</si>
  <si>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</si>
  <si>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</si>
  <si>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</si>
  <si>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</si>
  <si>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</si>
  <si>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</si>
  <si>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</si>
  <si>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</si>
  <si>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</si>
  <si>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</si>
  <si>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</si>
  <si>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</si>
  <si>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</si>
  <si>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</si>
  <si>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</si>
  <si>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</si>
  <si>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</si>
  <si>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</si>
  <si>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</si>
  <si>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</si>
  <si>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</si>
  <si>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</si>
  <si>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</si>
  <si>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</si>
  <si>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</si>
  <si>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</si>
  <si>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</si>
  <si>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</si>
  <si>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</si>
  <si>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</si>
  <si>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</si>
  <si>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</si>
  <si>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</si>
  <si>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</si>
  <si>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</si>
  <si>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</si>
  <si>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</si>
  <si>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</si>
  <si>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</si>
  <si>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</si>
  <si>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</si>
  <si>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</si>
  <si>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</si>
  <si>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</si>
  <si>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</si>
  <si>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</si>
  <si>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</si>
  <si>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</si>
  <si>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</si>
  <si>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</si>
  <si>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</si>
  <si>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</si>
  <si>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</si>
  <si>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</si>
  <si>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</si>
  <si>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</si>
  <si>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</si>
  <si>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</si>
  <si>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</si>
  <si>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</si>
  <si>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</si>
  <si>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</si>
  <si>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</si>
  <si>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</si>
  <si>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</si>
  <si>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</si>
  <si>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</si>
  <si>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</si>
  <si>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</si>
  <si>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</si>
  <si>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</si>
  <si>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</si>
  <si>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</si>
  <si>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</si>
  <si>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</si>
  <si>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</si>
  <si>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</si>
  <si>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</si>
  <si>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</si>
  <si>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</si>
  <si>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</si>
  <si>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</si>
  <si>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</si>
  <si>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</si>
  <si>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</si>
  <si>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</si>
  <si>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</si>
  <si>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</si>
  <si>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</si>
  <si>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</si>
  <si>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</si>
  <si>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</si>
  <si>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</si>
  <si>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</si>
  <si>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</si>
  <si>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</si>
  <si>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</si>
  <si>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</si>
  <si>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</si>
  <si>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</si>
  <si>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</si>
  <si>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</si>
  <si>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</si>
  <si>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</si>
  <si>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</si>
  <si>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</si>
  <si>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</si>
  <si>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</si>
  <si>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</si>
  <si>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</si>
  <si>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</si>
  <si>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</si>
  <si>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</si>
  <si>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</si>
  <si>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</si>
  <si>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</si>
  <si>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</si>
  <si>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</si>
  <si>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</si>
  <si>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</si>
  <si>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</si>
  <si>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</si>
  <si>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</si>
  <si>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</si>
  <si>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</si>
  <si>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</si>
  <si>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</si>
  <si>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</si>
  <si>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</si>
  <si>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</si>
  <si>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</si>
  <si>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</si>
  <si>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</si>
  <si>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</si>
  <si>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</si>
  <si>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</si>
  <si>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</si>
  <si>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</si>
  <si>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</si>
  <si>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</si>
  <si>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</si>
  <si>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</si>
  <si>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</si>
  <si>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</si>
  <si>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</si>
  <si>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</si>
  <si>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</si>
  <si>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</si>
  <si>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</si>
  <si>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</si>
  <si>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</si>
  <si>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</si>
  <si>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</si>
  <si>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</si>
  <si>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</si>
  <si>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</si>
  <si>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</si>
  <si>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</si>
  <si>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</si>
  <si>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</si>
  <si>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</si>
  <si>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</si>
  <si>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</si>
  <si>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</si>
  <si>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</si>
  <si>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</si>
  <si>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</si>
  <si>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</si>
  <si>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</si>
  <si>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</si>
  <si>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</si>
  <si>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</si>
  <si>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</si>
  <si>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</si>
  <si>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</si>
  <si>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</si>
  <si>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</si>
  <si>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</si>
  <si>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</si>
  <si>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</si>
  <si>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</si>
  <si>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</si>
  <si>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</si>
  <si>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</si>
  <si>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</si>
  <si>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</si>
  <si>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</si>
  <si>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</si>
  <si>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</si>
  <si>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</si>
  <si>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</si>
  <si>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</si>
  <si>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</si>
  <si>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</si>
  <si>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</si>
  <si>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</si>
  <si>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</si>
  <si>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</si>
  <si>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</si>
  <si>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</si>
  <si>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</si>
  <si>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</si>
  <si>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</si>
  <si>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</si>
  <si>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</si>
  <si>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</si>
  <si>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</si>
  <si>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</si>
  <si>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</si>
  <si>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</si>
  <si>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</si>
  <si>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</si>
  <si>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</si>
  <si>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</si>
  <si>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</si>
  <si>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</si>
  <si>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</si>
  <si>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</si>
  <si>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</si>
  <si>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</si>
  <si>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</si>
  <si>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</si>
  <si>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</si>
  <si>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</si>
  <si>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</si>
  <si>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</si>
  <si>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</si>
  <si>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</si>
  <si>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</si>
  <si>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</si>
  <si>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</si>
  <si>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</si>
  <si>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</si>
  <si>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</si>
  <si>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</si>
  <si>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</si>
  <si>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</si>
  <si>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</si>
  <si>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</si>
  <si>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</si>
  <si>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</si>
  <si>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</si>
  <si>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</si>
  <si>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</si>
  <si>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</si>
  <si>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</si>
  <si>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</si>
  <si>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</si>
  <si>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</si>
  <si>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</si>
  <si>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</si>
  <si>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</si>
  <si>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</si>
  <si>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</si>
  <si>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</si>
  <si>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</si>
  <si>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</si>
  <si>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</si>
  <si>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</si>
  <si>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</si>
  <si>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</si>
  <si>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</si>
  <si>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</si>
  <si>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</si>
  <si>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</si>
  <si>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</si>
  <si>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</si>
  <si>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</si>
  <si>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</si>
  <si>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</si>
  <si>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</si>
  <si>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</si>
  <si>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</si>
  <si>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</si>
  <si>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</si>
  <si>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</si>
  <si>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</si>
  <si>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</si>
  <si>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</si>
  <si>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</si>
  <si>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</si>
  <si>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</si>
  <si>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</si>
  <si>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</si>
  <si>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</si>
  <si>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</si>
  <si>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</si>
  <si>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</si>
  <si>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</si>
  <si>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</si>
  <si>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</si>
  <si>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</si>
  <si>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</si>
  <si>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</si>
  <si>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</si>
  <si>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</si>
  <si>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</si>
  <si>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</si>
  <si>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</si>
  <si>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</si>
  <si>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</si>
  <si>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</si>
  <si>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</si>
  <si>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</si>
  <si>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</si>
  <si>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</si>
  <si>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</si>
  <si>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</si>
  <si>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</si>
  <si>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</si>
  <si>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</si>
  <si>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</si>
  <si>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</si>
  <si>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</si>
  <si>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</si>
  <si>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</si>
  <si>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</si>
  <si>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</si>
  <si>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</si>
  <si>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</si>
  <si>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</si>
  <si>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</si>
  <si>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</si>
  <si>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</si>
  <si>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</si>
  <si>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</si>
  <si>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</si>
  <si>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</si>
  <si>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</si>
  <si>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</si>
  <si>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</si>
  <si>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</si>
  <si>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</si>
  <si>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</si>
  <si>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</si>
  <si>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</si>
  <si>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</si>
  <si>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</si>
  <si>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</si>
  <si>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</si>
  <si>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</si>
  <si>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</si>
  <si>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</si>
  <si>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</si>
  <si>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</si>
  <si>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</si>
  <si>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</si>
  <si>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</si>
  <si>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</si>
  <si>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</si>
  <si>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</si>
  <si>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</si>
  <si>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</si>
  <si>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</si>
  <si>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</si>
  <si>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</si>
  <si>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</si>
  <si>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</si>
  <si>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</si>
  <si>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</si>
  <si>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</si>
  <si>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</si>
  <si>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</si>
  <si>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</si>
  <si>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</si>
  <si>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</si>
  <si>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</si>
  <si>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</si>
  <si>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</si>
  <si>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</si>
  <si>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</si>
  <si>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</si>
  <si>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</si>
  <si>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</si>
  <si>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</si>
  <si>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</si>
  <si>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</si>
  <si>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</si>
  <si>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</si>
  <si>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</si>
  <si>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</si>
  <si>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</si>
  <si>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</si>
  <si>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</si>
  <si>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</si>
  <si>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</si>
  <si>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</si>
  <si>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</si>
  <si>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</si>
  <si>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</si>
  <si>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</si>
  <si>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</si>
  <si>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</si>
  <si>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</si>
  <si>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</si>
  <si>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</si>
  <si>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</si>
  <si>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</si>
  <si>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</si>
  <si>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</si>
  <si>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</si>
  <si>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</si>
  <si>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</si>
  <si>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</si>
  <si>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</si>
  <si>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</si>
  <si>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</si>
  <si>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</si>
  <si>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</si>
  <si>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</si>
  <si>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</si>
  <si>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</si>
  <si>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</si>
  <si>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</si>
  <si>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</si>
  <si>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</si>
  <si>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</si>
  <si>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</si>
  <si>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</si>
  <si>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</si>
  <si>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</si>
  <si>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</si>
  <si>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</si>
  <si>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</si>
  <si>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</si>
  <si>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</si>
  <si>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</si>
  <si>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</si>
  <si>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</si>
  <si>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</si>
  <si>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</si>
  <si>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</si>
  <si>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</si>
  <si>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</si>
  <si>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</si>
  <si>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</si>
  <si>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</si>
  <si>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</si>
  <si>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</si>
  <si>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</si>
  <si>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</si>
  <si>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</si>
  <si>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</si>
  <si>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</si>
  <si>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</si>
  <si>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</si>
  <si>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</si>
  <si>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</si>
  <si>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</si>
  <si>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</si>
  <si>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</si>
  <si>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</si>
  <si>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</si>
  <si>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</si>
  <si>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</si>
  <si>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</si>
  <si>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</si>
  <si>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</si>
  <si>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</si>
  <si>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</si>
  <si>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</si>
  <si>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</si>
  <si>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</si>
  <si>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</si>
  <si>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</si>
  <si>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</si>
  <si>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</si>
  <si>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</si>
  <si>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</si>
  <si>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</si>
  <si>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</si>
  <si>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</si>
  <si>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</si>
  <si>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</si>
  <si>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</si>
  <si>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</si>
  <si>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</si>
  <si>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</si>
  <si>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</si>
  <si>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</si>
  <si>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</si>
  <si>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</si>
  <si>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</si>
  <si>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</si>
  <si>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</si>
  <si>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</si>
  <si>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</si>
  <si>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</si>
  <si>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</si>
  <si>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</si>
  <si>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</si>
  <si>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</si>
  <si>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</si>
  <si>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</si>
  <si>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</si>
  <si>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</si>
  <si>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</si>
  <si>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</si>
  <si>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</si>
  <si>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</si>
  <si>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</si>
  <si>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</si>
  <si>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</si>
  <si>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</si>
  <si>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</si>
  <si>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</si>
  <si>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</si>
  <si>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</si>
  <si>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</si>
  <si>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</si>
  <si>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</si>
  <si>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</si>
  <si>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</si>
  <si>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</si>
  <si>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</si>
  <si>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</si>
  <si>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</si>
  <si>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</si>
  <si>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</si>
  <si>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</si>
  <si>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</si>
  <si>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</si>
  <si>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</si>
  <si>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</si>
  <si>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</si>
  <si>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</si>
  <si>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</si>
  <si>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</si>
  <si>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</si>
  <si>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</si>
  <si>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</si>
  <si>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</si>
  <si>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</si>
  <si>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</si>
  <si>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</si>
  <si>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</si>
  <si>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</si>
  <si>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</si>
  <si>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</si>
  <si>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</si>
  <si>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</si>
  <si>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</si>
  <si>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</si>
  <si>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</si>
  <si>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</si>
  <si>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</si>
  <si>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</si>
  <si>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</si>
  <si>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</si>
  <si>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</si>
  <si>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</si>
  <si>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</si>
  <si>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</si>
  <si>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</si>
  <si>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</si>
  <si>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</si>
  <si>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</si>
  <si>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</si>
  <si>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</si>
  <si>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</si>
  <si>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</si>
  <si>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</si>
  <si>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</si>
  <si>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</si>
  <si>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</si>
  <si>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</si>
  <si>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</si>
  <si>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</si>
  <si>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</si>
  <si>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</si>
  <si>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</si>
  <si>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</si>
  <si>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</si>
  <si>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</si>
  <si>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</si>
  <si>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</si>
  <si>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</si>
  <si>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</si>
  <si>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</si>
  <si>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</si>
  <si>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</si>
  <si>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</si>
  <si>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</si>
  <si>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</si>
  <si>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</si>
  <si>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</si>
  <si>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</si>
  <si>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</si>
  <si>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</si>
  <si>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</si>
  <si>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</si>
  <si>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</si>
  <si>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</si>
  <si>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</si>
  <si>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</si>
  <si>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</si>
  <si>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</si>
  <si>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</si>
  <si>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</si>
  <si>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</si>
  <si>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</si>
  <si>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</si>
  <si>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</si>
  <si>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</si>
  <si>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</si>
  <si>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</si>
  <si>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</si>
  <si>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</si>
  <si>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</si>
  <si>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</si>
  <si>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</si>
  <si>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</si>
  <si>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</si>
  <si>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</si>
  <si>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</si>
  <si>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</si>
  <si>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</si>
  <si>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</si>
  <si>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</si>
  <si>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</si>
  <si>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</si>
  <si>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</si>
  <si>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</si>
  <si>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</si>
  <si>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</si>
  <si>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</si>
  <si>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</si>
  <si>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</si>
  <si>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</si>
  <si>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</si>
  <si>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</si>
  <si>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</si>
  <si>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</si>
  <si>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</si>
  <si>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</si>
  <si>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</si>
  <si>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</si>
  <si>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</si>
  <si>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</si>
  <si>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</si>
  <si>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</si>
  <si>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</si>
  <si>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</si>
  <si>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</si>
  <si>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</si>
  <si>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</si>
  <si>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</si>
  <si>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</si>
  <si>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</si>
  <si>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</si>
  <si>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</si>
  <si>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</si>
  <si>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</si>
  <si>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</si>
  <si>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</si>
  <si>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</si>
  <si>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</si>
  <si>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</si>
  <si>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</si>
  <si>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</si>
  <si>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</si>
  <si>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</si>
  <si>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</si>
  <si>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</si>
  <si>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</si>
  <si>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</si>
  <si>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</si>
  <si>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</si>
  <si>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</si>
  <si>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</si>
  <si>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</si>
  <si>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</si>
  <si>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</si>
  <si>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</si>
  <si>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</si>
  <si>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</si>
  <si>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</si>
  <si>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</si>
  <si>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</si>
  <si>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</si>
  <si>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</si>
  <si>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</si>
  <si>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</si>
  <si>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</si>
  <si>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</si>
  <si>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</si>
  <si>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</si>
  <si>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</si>
  <si>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</si>
  <si>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</si>
  <si>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</si>
  <si>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</si>
  <si>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</si>
  <si>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</si>
  <si>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</si>
  <si>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</si>
  <si>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</si>
  <si>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</si>
  <si>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</si>
  <si>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</si>
  <si>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</si>
  <si>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</si>
  <si>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</si>
  <si>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</si>
  <si>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</si>
  <si>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</si>
  <si>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</si>
  <si>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</si>
  <si>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</si>
  <si>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</si>
  <si>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</si>
  <si>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</si>
  <si>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</si>
  <si>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</si>
  <si>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</si>
  <si>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</si>
  <si>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</si>
  <si>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</si>
  <si>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</si>
  <si>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</si>
  <si>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</si>
  <si>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</si>
  <si>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</si>
  <si>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</si>
  <si>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</si>
  <si>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</si>
  <si>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</si>
  <si>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</si>
  <si>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</si>
  <si>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</si>
  <si>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</si>
  <si>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</si>
  <si>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</si>
  <si>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</si>
  <si>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</si>
  <si>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</si>
  <si>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</si>
  <si>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</si>
  <si>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</si>
  <si>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</si>
  <si>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</si>
  <si>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</si>
  <si>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</si>
  <si>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</si>
  <si>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</si>
  <si>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</si>
  <si>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</si>
  <si>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</si>
  <si>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</si>
  <si>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</si>
  <si>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</si>
  <si>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</si>
  <si>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</si>
  <si>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</si>
  <si>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</si>
  <si>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</si>
  <si>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</si>
  <si>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</si>
  <si>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</si>
  <si>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</si>
  <si>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</si>
  <si>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</si>
  <si>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</si>
  <si>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</si>
  <si>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</si>
  <si>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</si>
  <si>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</si>
  <si>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</si>
  <si>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</si>
  <si>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</si>
  <si>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</si>
  <si>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</si>
  <si>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</si>
  <si>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</si>
  <si>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</si>
  <si>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</si>
  <si>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</si>
  <si>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</si>
  <si>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</si>
  <si>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</si>
  <si>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</si>
  <si>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</si>
  <si>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</si>
  <si>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</si>
  <si>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</si>
  <si>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</si>
  <si>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</si>
  <si>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</si>
  <si>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</si>
  <si>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</si>
  <si>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</si>
  <si>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</si>
  <si>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</si>
  <si>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</si>
  <si>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</si>
  <si>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</si>
  <si>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</si>
  <si>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</si>
  <si>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</si>
  <si>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</si>
  <si>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</si>
  <si>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</si>
  <si>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</si>
  <si>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</si>
  <si>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</si>
  <si>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</si>
  <si>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</si>
  <si>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</si>
  <si>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</si>
  <si>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</si>
  <si>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</si>
  <si>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</si>
  <si>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</si>
  <si>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</si>
  <si>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</si>
  <si>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</si>
  <si>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</si>
  <si>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</si>
  <si>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</si>
  <si>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</si>
  <si>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</si>
  <si>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</si>
  <si>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</si>
  <si>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</si>
  <si>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</si>
  <si>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</si>
  <si>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</si>
  <si>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</si>
  <si>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</si>
  <si>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</si>
  <si>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</si>
  <si>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</si>
  <si>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</si>
  <si>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</si>
  <si>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</si>
  <si>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</si>
  <si>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</si>
  <si>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</si>
  <si>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</si>
  <si>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</si>
  <si>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</si>
  <si>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</si>
  <si>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</si>
  <si>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</si>
  <si>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</si>
  <si>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</si>
  <si>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</si>
  <si>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</si>
  <si>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</si>
  <si>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</si>
  <si>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</si>
  <si>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</si>
  <si>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</si>
  <si>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</si>
  <si>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</si>
  <si>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</si>
  <si>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</si>
  <si>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</si>
  <si>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</si>
  <si>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</si>
  <si>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</si>
  <si>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</si>
  <si>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</si>
  <si>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</si>
  <si>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</si>
  <si>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</si>
  <si>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</si>
  <si>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</si>
  <si>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</si>
  <si>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</si>
  <si>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</si>
  <si>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</si>
  <si>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</si>
  <si>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</si>
  <si>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</si>
  <si>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</si>
  <si>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</si>
  <si>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</si>
  <si>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</si>
  <si>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</si>
  <si>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</si>
  <si>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</si>
  <si>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</si>
  <si>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</si>
  <si>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</si>
  <si>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</si>
  <si>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</si>
  <si>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</si>
  <si>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</si>
  <si>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</si>
  <si>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</si>
  <si>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</si>
  <si>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</si>
  <si>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</si>
  <si>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</si>
  <si>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</si>
  <si>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</si>
  <si>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</si>
  <si>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</si>
  <si>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</si>
  <si>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</si>
  <si>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</si>
  <si>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</si>
  <si>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</si>
  <si>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</si>
  <si>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</si>
  <si>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</si>
  <si>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</si>
  <si>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</si>
  <si>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</si>
  <si>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</si>
  <si>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</si>
  <si>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</si>
  <si>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</si>
  <si>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</si>
  <si>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</si>
  <si>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</si>
  <si>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</si>
  <si>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</si>
  <si>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</si>
  <si>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</si>
  <si>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</si>
  <si>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</si>
  <si>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</si>
  <si>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</si>
  <si>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</si>
  <si>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</si>
  <si>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</si>
  <si>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</si>
  <si>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</si>
  <si>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</si>
  <si>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</si>
  <si>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</si>
  <si>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</si>
  <si>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</si>
  <si>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</si>
  <si>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</si>
  <si>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</si>
  <si>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</si>
  <si>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</si>
  <si>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</si>
  <si>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</si>
  <si>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</si>
  <si>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</si>
  <si>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</si>
  <si>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</si>
  <si>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</si>
  <si>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</si>
  <si>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</si>
  <si>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</si>
  <si>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</si>
  <si>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</si>
  <si>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</si>
  <si>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</si>
  <si>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</si>
  <si>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</si>
  <si>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</si>
  <si>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</si>
  <si>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</si>
  <si>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</si>
  <si>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</si>
  <si>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</si>
  <si>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</si>
  <si>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</si>
  <si>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</si>
  <si>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</si>
  <si>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</si>
  <si>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</si>
  <si>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</si>
  <si>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</si>
  <si>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</si>
  <si>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</si>
  <si>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</si>
  <si>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</si>
  <si>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</si>
  <si>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</si>
  <si>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</si>
  <si>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</si>
  <si>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</si>
  <si>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</si>
  <si>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</si>
  <si>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</si>
  <si>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</si>
  <si>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</si>
  <si>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</si>
  <si>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</si>
  <si>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</si>
  <si>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</si>
  <si>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</si>
  <si>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</si>
  <si>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</si>
  <si>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</si>
  <si>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</si>
  <si>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</si>
  <si>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</si>
  <si>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</si>
  <si>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</si>
  <si>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</si>
  <si>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</si>
  <si>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</si>
  <si>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</si>
  <si>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</si>
  <si>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</si>
  <si>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</si>
  <si>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</si>
  <si>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</si>
  <si>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</si>
  <si>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</si>
  <si>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</si>
  <si>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</si>
  <si>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</si>
  <si>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</si>
  <si>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</si>
  <si>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</si>
  <si>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</si>
  <si>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</si>
  <si>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</si>
  <si>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</si>
  <si>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</si>
  <si>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</si>
  <si>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</si>
  <si>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</si>
  <si>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</si>
  <si>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</si>
  <si>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</si>
  <si>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</si>
  <si>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</si>
  <si>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</si>
  <si>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</si>
  <si>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</si>
  <si>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</si>
  <si>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</si>
  <si>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</si>
  <si>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</si>
  <si>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</si>
  <si>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</si>
  <si>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</si>
  <si>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</si>
  <si>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</si>
  <si>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</si>
  <si>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</si>
  <si>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</si>
  <si>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</si>
  <si>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</si>
  <si>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</si>
  <si>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</si>
  <si>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</si>
  <si>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</si>
  <si>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</si>
  <si>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</si>
  <si>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</si>
  <si>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</si>
  <si>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</si>
  <si>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</si>
  <si>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</si>
  <si>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</si>
  <si>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</si>
  <si>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</si>
  <si>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</si>
  <si>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</si>
  <si>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</si>
  <si>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</si>
  <si>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</si>
  <si>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</si>
  <si>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</si>
  <si>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</si>
  <si>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</si>
  <si>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</si>
  <si>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</si>
  <si>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</si>
  <si>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</si>
  <si>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</si>
  <si>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</si>
  <si>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</si>
  <si>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</si>
  <si>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</si>
  <si>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</si>
  <si>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</si>
  <si>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</si>
  <si>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</si>
  <si>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</si>
  <si>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</si>
  <si>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</si>
  <si>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</si>
  <si>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</si>
  <si>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</si>
  <si>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</si>
  <si>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</si>
  <si>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</si>
  <si>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</si>
  <si>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</si>
  <si>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</si>
  <si>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</si>
  <si>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</si>
  <si>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</si>
  <si>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</si>
  <si>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</si>
  <si>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</si>
  <si>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</si>
  <si>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</si>
  <si>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</si>
  <si>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</si>
  <si>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</si>
  <si>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</si>
  <si>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</si>
  <si>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</si>
  <si>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</si>
  <si>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</si>
  <si>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</si>
  <si>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</si>
  <si>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</si>
  <si>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</si>
  <si>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</si>
  <si>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</si>
  <si>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</si>
  <si>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</si>
  <si>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</si>
  <si>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</si>
  <si>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</si>
  <si>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</si>
  <si>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</si>
  <si>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</si>
  <si>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</si>
  <si>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</si>
  <si>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</si>
  <si>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</si>
  <si>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</si>
  <si>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</si>
  <si>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</si>
  <si>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</si>
  <si>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</si>
  <si>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</si>
  <si>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</si>
  <si>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</si>
  <si>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</si>
  <si>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</si>
  <si>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</si>
  <si>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</si>
  <si>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</si>
  <si>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</si>
  <si>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</si>
  <si>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</si>
  <si>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</si>
  <si>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</si>
  <si>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</si>
  <si>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</si>
  <si>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</si>
  <si>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</si>
  <si>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</si>
  <si>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</si>
  <si>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</si>
  <si>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</si>
  <si>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</si>
  <si>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</si>
  <si>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</si>
  <si>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</si>
  <si>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</si>
  <si>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</si>
  <si>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</si>
  <si>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</si>
  <si>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</si>
  <si>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</si>
  <si>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</si>
  <si>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</si>
  <si>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</si>
  <si>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</si>
  <si>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</si>
  <si>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</si>
  <si>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</si>
  <si>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</si>
  <si>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</si>
  <si>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</si>
  <si>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</si>
  <si>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</si>
  <si>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</si>
  <si>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</si>
  <si>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</si>
  <si>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</si>
  <si>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</si>
  <si>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</si>
  <si>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</si>
  <si>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</si>
  <si>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</si>
  <si>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</si>
  <si>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</si>
  <si>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</si>
  <si>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</si>
  <si>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</si>
  <si>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</si>
  <si>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</si>
  <si>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</si>
  <si>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</si>
  <si>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</si>
  <si>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</si>
  <si>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</si>
  <si>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</si>
  <si>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</si>
  <si>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</si>
  <si>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</si>
  <si>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</si>
  <si>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</si>
  <si>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</si>
  <si>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</si>
  <si>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</si>
  <si>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</si>
  <si>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</si>
  <si>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</si>
  <si>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</si>
  <si>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</si>
  <si>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</si>
  <si>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</si>
  <si>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</si>
  <si>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</si>
  <si>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</si>
  <si>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</si>
  <si>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</si>
  <si>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</si>
  <si>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</si>
  <si>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</si>
  <si>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</si>
  <si>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</si>
  <si>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</si>
  <si>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</si>
  <si>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</si>
  <si>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</si>
  <si>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</si>
  <si>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</si>
  <si>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</si>
  <si>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</si>
  <si>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</si>
  <si>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</si>
  <si>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</si>
  <si>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</si>
  <si>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</si>
  <si>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</si>
  <si>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</si>
  <si>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</si>
  <si>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</si>
  <si>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</si>
  <si>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</si>
  <si>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</si>
  <si>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</si>
  <si>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</si>
  <si>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</si>
  <si>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</si>
  <si>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</si>
  <si>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</si>
  <si>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</si>
  <si>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</si>
  <si>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</si>
  <si>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</si>
  <si>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</si>
  <si>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</si>
  <si>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</si>
  <si>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</si>
  <si>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</si>
  <si>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</si>
  <si>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</si>
  <si>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</si>
  <si>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</si>
  <si>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</si>
  <si>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</si>
  <si>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</si>
  <si>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</si>
  <si>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</si>
  <si>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</si>
  <si>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</si>
  <si>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</si>
  <si>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</si>
  <si>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</si>
  <si>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</si>
  <si>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</si>
  <si>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</si>
  <si>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</si>
  <si>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</si>
  <si>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</si>
  <si>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</si>
  <si>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</si>
  <si>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</si>
  <si>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</si>
  <si>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</si>
  <si>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</si>
  <si>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</si>
  <si>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</si>
  <si>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</si>
  <si>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</si>
  <si>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</si>
  <si>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</si>
  <si>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</si>
  <si>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</si>
  <si>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</si>
  <si>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</si>
  <si>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</si>
  <si>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</si>
  <si>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</si>
  <si>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</si>
  <si>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</si>
  <si>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</si>
  <si>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</si>
  <si>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</si>
  <si>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</si>
  <si>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</si>
  <si>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</si>
  <si>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</si>
  <si>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</si>
  <si>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</si>
  <si>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</si>
  <si>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</si>
  <si>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</si>
  <si>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</si>
  <si>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</si>
  <si>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</si>
  <si>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</si>
  <si>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</si>
  <si>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</si>
  <si>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</si>
  <si>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</si>
  <si>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</si>
  <si>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</si>
  <si>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</si>
  <si>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</si>
  <si>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</si>
  <si>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</si>
  <si>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</si>
  <si>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</si>
  <si>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</si>
  <si>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</si>
  <si>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</si>
  <si>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</si>
  <si>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</si>
  <si>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</si>
  <si>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</si>
  <si>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</si>
  <si>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</si>
  <si>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</si>
  <si>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</si>
  <si>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</si>
  <si>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</si>
  <si>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</si>
  <si>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</si>
  <si>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</si>
  <si>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</si>
  <si>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</si>
  <si>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</si>
  <si>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</si>
  <si>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</si>
  <si>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</si>
  <si>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</si>
  <si>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</si>
  <si>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</si>
  <si>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</si>
  <si>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</si>
  <si>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</si>
  <si>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</si>
  <si>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</si>
  <si>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</si>
  <si>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</si>
  <si>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</si>
  <si>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</si>
  <si>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</si>
  <si>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</si>
  <si>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</si>
  <si>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</si>
  <si>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</si>
  <si>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</si>
  <si>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</si>
  <si>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</si>
  <si>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</si>
  <si>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</si>
  <si>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</si>
  <si>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</si>
  <si>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</si>
  <si>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</si>
  <si>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</si>
  <si>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</si>
  <si>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</si>
  <si>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</si>
  <si>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</si>
  <si>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</si>
  <si>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</si>
  <si>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</si>
  <si>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</si>
  <si>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</si>
  <si>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</si>
  <si>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</si>
  <si>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</si>
  <si>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</si>
  <si>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</si>
  <si>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</si>
  <si>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</si>
  <si>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</si>
  <si>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</si>
  <si>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</si>
  <si>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</si>
  <si>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</si>
  <si>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</si>
  <si>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</si>
  <si>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</si>
  <si>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</si>
  <si>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</si>
  <si>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</si>
  <si>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</si>
  <si>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</si>
  <si>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</si>
  <si>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</si>
  <si>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</si>
  <si>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</si>
  <si>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</si>
  <si>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</si>
  <si>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</si>
  <si>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</si>
  <si>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</si>
  <si>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</si>
  <si>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</si>
  <si>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</si>
  <si>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</si>
  <si>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</si>
  <si>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</si>
  <si>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</si>
  <si>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</si>
  <si>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</si>
  <si>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</si>
  <si>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</si>
  <si>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</si>
  <si>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</si>
  <si>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</si>
  <si>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</si>
  <si>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</si>
  <si>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</si>
  <si>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</si>
  <si>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</si>
  <si>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</si>
  <si>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</si>
  <si>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</si>
  <si>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</si>
  <si>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</si>
  <si>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</si>
  <si>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</si>
  <si>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</si>
  <si>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</si>
  <si>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</si>
  <si>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</si>
  <si>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</si>
  <si>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</si>
  <si>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</si>
  <si>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</si>
  <si>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</si>
  <si>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</si>
  <si>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</si>
  <si>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</si>
  <si>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</si>
  <si>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</si>
  <si>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</si>
  <si>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</si>
  <si>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</si>
  <si>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</si>
  <si>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</si>
  <si>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</si>
  <si>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</si>
  <si>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</si>
  <si>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</si>
  <si>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</si>
  <si>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</si>
  <si>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</si>
  <si>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</si>
  <si>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</si>
  <si>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</si>
  <si>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</si>
  <si>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</si>
  <si>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</si>
  <si>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</si>
  <si>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</si>
  <si>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</si>
  <si>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</si>
  <si>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</si>
  <si>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</si>
  <si>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</si>
  <si>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</si>
  <si>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</si>
  <si>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</si>
  <si>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</si>
  <si>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</si>
  <si>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</si>
  <si>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</si>
  <si>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</si>
  <si>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</si>
  <si>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</si>
  <si>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</si>
  <si>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</si>
  <si>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</si>
  <si>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</si>
  <si>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</si>
  <si>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</si>
  <si>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</si>
  <si>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</si>
  <si>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</si>
  <si>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</si>
  <si>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</si>
  <si>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</si>
  <si>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</si>
  <si>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</si>
  <si>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</si>
  <si>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</si>
  <si>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</si>
  <si>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</si>
  <si>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</si>
  <si>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</si>
  <si>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</si>
  <si>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</si>
  <si>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</si>
  <si>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</si>
  <si>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</si>
  <si>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</si>
  <si>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</si>
  <si>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</si>
  <si>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</si>
  <si>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</si>
  <si>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</si>
  <si>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</si>
  <si>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</si>
  <si>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</si>
  <si>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</si>
  <si>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</si>
  <si>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</si>
  <si>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</si>
  <si>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</si>
  <si>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</si>
  <si>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</si>
  <si>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</si>
  <si>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</si>
  <si>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</si>
  <si>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</si>
  <si>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</si>
  <si>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</si>
  <si>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</si>
  <si>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</si>
  <si>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</si>
  <si>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</si>
  <si>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</si>
  <si>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</si>
  <si>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</si>
  <si>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</si>
  <si>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</si>
  <si>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</si>
  <si>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</si>
  <si>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</si>
  <si>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</si>
  <si>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</si>
  <si>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</si>
  <si>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</si>
  <si>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</si>
  <si>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</si>
  <si>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</si>
  <si>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</si>
  <si>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</si>
  <si>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</si>
  <si>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</si>
  <si>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</si>
  <si>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</si>
  <si>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</si>
  <si>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</si>
  <si>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</si>
  <si>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</si>
  <si>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</si>
  <si>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</si>
  <si>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</si>
  <si>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</si>
  <si>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</si>
  <si>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</si>
  <si>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</si>
  <si>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</si>
  <si>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</si>
  <si>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</si>
  <si>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</si>
  <si>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</si>
  <si>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</si>
  <si>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</si>
  <si>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</si>
  <si>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</si>
  <si>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</si>
  <si>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</si>
  <si>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</si>
  <si>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</si>
  <si>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</si>
  <si>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</si>
  <si>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</si>
  <si>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</si>
  <si>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</si>
  <si>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</si>
  <si>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</si>
  <si>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</si>
  <si>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</si>
  <si>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</si>
  <si>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</si>
  <si>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</si>
  <si>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</si>
  <si>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</si>
  <si>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</si>
  <si>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</si>
  <si>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</si>
  <si>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</si>
  <si>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</si>
  <si>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</si>
  <si>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</si>
  <si>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</si>
  <si>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</si>
  <si>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</si>
  <si>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</si>
  <si>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</si>
  <si>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</si>
  <si>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</si>
  <si>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</si>
  <si>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</si>
  <si>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</si>
  <si>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</si>
  <si>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</si>
  <si>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</si>
  <si>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</si>
  <si>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</si>
  <si>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</si>
  <si>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</si>
  <si>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</si>
  <si>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</si>
  <si>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</si>
  <si>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</si>
  <si>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</si>
  <si>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</si>
  <si>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</si>
  <si>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</si>
  <si>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</si>
  <si>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</si>
  <si>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</si>
  <si>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</si>
  <si>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</si>
  <si>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</si>
  <si>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</si>
  <si>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</si>
  <si>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</si>
  <si>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</si>
  <si>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</si>
  <si>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</si>
  <si>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</si>
  <si>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</si>
  <si>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</si>
  <si>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</si>
  <si>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</si>
  <si>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</si>
  <si>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</si>
  <si>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</si>
  <si>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</si>
  <si>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</si>
  <si>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</si>
  <si>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</si>
  <si>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</si>
  <si>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</si>
  <si>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</si>
  <si>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</si>
  <si>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</si>
  <si>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</si>
  <si>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</si>
  <si>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</si>
  <si>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</si>
  <si>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</si>
  <si>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</si>
  <si>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</si>
  <si>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</si>
  <si>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</si>
  <si>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</si>
  <si>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</si>
  <si>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</si>
  <si>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</si>
  <si>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</si>
  <si>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</si>
  <si>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</si>
  <si>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</si>
  <si>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</si>
  <si>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</si>
  <si>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</si>
  <si>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</si>
  <si>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</si>
  <si>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</si>
  <si>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</si>
  <si>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</si>
  <si>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</si>
  <si>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</si>
  <si>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</si>
  <si>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</si>
  <si>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</si>
  <si>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</si>
  <si>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</si>
  <si>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</si>
  <si>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</si>
  <si>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</si>
  <si>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</si>
  <si>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</si>
  <si>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</si>
  <si>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</si>
  <si>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</si>
  <si>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</si>
  <si>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</si>
  <si>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</si>
  <si>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</si>
  <si>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</si>
  <si>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</si>
  <si>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</si>
  <si>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</si>
  <si>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</si>
  <si>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</si>
  <si>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</si>
  <si>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</si>
  <si>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</si>
  <si>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</si>
  <si>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</si>
  <si>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</si>
  <si>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</si>
  <si>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</si>
  <si>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</si>
  <si>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</si>
  <si>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</si>
  <si>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</si>
  <si>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</si>
  <si>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</si>
  <si>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</si>
  <si>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</si>
  <si>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</si>
  <si>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</si>
  <si>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</si>
  <si>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</si>
  <si>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</si>
  <si>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</si>
  <si>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</si>
  <si>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</si>
  <si>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</si>
  <si>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</si>
  <si>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</si>
  <si>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</si>
  <si>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</si>
  <si>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</si>
  <si>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</si>
  <si>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</si>
  <si>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</si>
  <si>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</si>
  <si>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</si>
  <si>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</si>
  <si>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</si>
  <si>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</si>
  <si>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</si>
  <si>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</si>
  <si>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</si>
  <si>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</si>
  <si>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</si>
  <si>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</si>
  <si>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</si>
  <si>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</si>
  <si>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</si>
  <si>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</si>
  <si>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</si>
  <si>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</si>
  <si>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</si>
  <si>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</si>
  <si>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</si>
  <si>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</si>
  <si>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</si>
  <si>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</si>
  <si>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</si>
  <si>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</si>
  <si>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</si>
  <si>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</si>
  <si>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</si>
  <si>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</si>
  <si>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</si>
  <si>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</si>
  <si>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</si>
  <si>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</si>
  <si>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</si>
  <si>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</si>
  <si>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</si>
  <si>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</si>
  <si>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</si>
  <si>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</si>
  <si>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</si>
  <si>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</si>
  <si>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</si>
  <si>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</si>
  <si>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</si>
  <si>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</si>
  <si>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</si>
  <si>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</si>
  <si>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</si>
  <si>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</si>
  <si>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</si>
  <si>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</si>
  <si>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</si>
  <si>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</si>
  <si>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</si>
  <si>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</si>
  <si>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</si>
  <si>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</si>
  <si>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</si>
  <si>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</si>
  <si>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</si>
  <si>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</si>
  <si>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</si>
  <si>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</si>
  <si>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</si>
  <si>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</si>
  <si>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</si>
  <si>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</si>
  <si>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</si>
  <si>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</si>
  <si>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</si>
  <si>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</si>
  <si>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</si>
  <si>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</si>
  <si>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</si>
  <si>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</si>
  <si>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</si>
  <si>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</si>
  <si>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</si>
  <si>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</si>
  <si>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</si>
  <si>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</si>
  <si>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</si>
  <si>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</si>
  <si>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</si>
  <si>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</si>
  <si>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</si>
  <si>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</si>
  <si>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</si>
  <si>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</si>
  <si>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</si>
  <si>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</si>
  <si>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</si>
  <si>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</si>
  <si>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</si>
  <si>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</si>
  <si>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</si>
  <si>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</si>
  <si>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</si>
  <si>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</si>
  <si>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</si>
  <si>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</si>
  <si>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</si>
  <si>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</si>
  <si>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</si>
  <si>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</si>
  <si>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</si>
  <si>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</si>
  <si>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</si>
  <si>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</si>
  <si>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</si>
  <si>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</si>
  <si>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</si>
  <si>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</si>
  <si>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</si>
  <si>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</si>
  <si>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</si>
  <si>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</si>
  <si>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</si>
  <si>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</si>
  <si>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</si>
  <si>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</si>
  <si>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</si>
  <si>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</si>
  <si>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</si>
  <si>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</si>
  <si>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</si>
  <si>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</si>
  <si>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</si>
  <si>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</si>
  <si>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</si>
  <si>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</si>
  <si>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</si>
  <si>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</si>
  <si>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</si>
  <si>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</si>
  <si>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</si>
  <si>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</si>
  <si>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</si>
  <si>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</si>
  <si>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</si>
  <si>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</si>
  <si>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</si>
  <si>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</si>
  <si>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</si>
  <si>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</si>
  <si>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</si>
  <si>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</si>
  <si>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</si>
  <si>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</si>
  <si>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</si>
  <si>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</si>
  <si>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</si>
  <si>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</si>
  <si>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</si>
  <si>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</si>
  <si>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</si>
  <si>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</si>
  <si>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</si>
  <si>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</si>
  <si>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</si>
  <si>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</si>
  <si>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</si>
  <si>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</si>
  <si>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</si>
  <si>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</si>
  <si>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</si>
  <si>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</si>
  <si>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</si>
  <si>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</si>
  <si>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</si>
  <si>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</si>
  <si>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</si>
  <si>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</si>
  <si>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</si>
  <si>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</si>
  <si>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</si>
  <si>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</si>
  <si>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</si>
  <si>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</si>
  <si>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</si>
  <si>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</si>
  <si>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</si>
  <si>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</si>
  <si>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</si>
  <si>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</si>
  <si>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</si>
  <si>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</si>
  <si>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</si>
  <si>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</si>
  <si>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</si>
  <si>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</si>
  <si>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</si>
  <si>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</si>
  <si>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</si>
  <si>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</si>
  <si>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</si>
  <si>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</si>
  <si>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</si>
  <si>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</si>
  <si>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</si>
  <si>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</si>
  <si>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</si>
  <si>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</si>
  <si>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</si>
  <si>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</si>
  <si>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</si>
  <si>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</si>
  <si>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</si>
  <si>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</si>
  <si>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</si>
  <si>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</si>
  <si>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</si>
  <si>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</si>
  <si>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</si>
  <si>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</si>
  <si>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</si>
  <si>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</si>
  <si>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</si>
  <si>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</si>
  <si>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</si>
  <si>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</si>
  <si>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</si>
  <si>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</si>
  <si>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</si>
  <si>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</si>
  <si>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</si>
  <si>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</si>
  <si>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</si>
  <si>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</si>
  <si>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</si>
  <si>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</si>
  <si>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</si>
  <si>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</si>
  <si>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</si>
  <si>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</si>
  <si>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</si>
  <si>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</si>
  <si>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</si>
  <si>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</si>
  <si>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</si>
  <si>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</si>
  <si>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</si>
  <si>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</si>
  <si>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</si>
  <si>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</si>
  <si>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</si>
  <si>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</si>
  <si>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</si>
  <si>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</si>
  <si>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</si>
  <si>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</si>
  <si>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</si>
  <si>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</si>
  <si>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</si>
  <si>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</si>
  <si>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</si>
  <si>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</si>
  <si>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</si>
  <si>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</si>
  <si>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</si>
  <si>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</si>
  <si>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</si>
  <si>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</si>
  <si>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</si>
  <si>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</si>
  <si>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</si>
  <si>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</si>
  <si>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</si>
  <si>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</si>
  <si>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</si>
  <si>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</si>
  <si>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</si>
  <si>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</si>
  <si>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</si>
  <si>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</si>
  <si>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</si>
  <si>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</si>
  <si>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</si>
  <si>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</si>
  <si>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</si>
  <si>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</si>
  <si>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</si>
  <si>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</si>
  <si>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</si>
  <si>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</si>
  <si>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</si>
  <si>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</si>
  <si>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</si>
  <si>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</si>
  <si>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</si>
  <si>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</si>
  <si>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</si>
  <si>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</si>
  <si>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</si>
  <si>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</si>
  <si>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</si>
  <si>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</si>
  <si>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</si>
  <si>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</si>
  <si>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</si>
  <si>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</si>
  <si>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</si>
  <si>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</si>
  <si>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</si>
  <si>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</si>
  <si>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</si>
  <si>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</si>
  <si>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</si>
  <si>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</si>
  <si>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</si>
  <si>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</si>
  <si>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</si>
  <si>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</si>
  <si>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</si>
  <si>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</si>
  <si>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</si>
  <si>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</si>
  <si>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</si>
  <si>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</si>
  <si>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</si>
  <si>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</si>
  <si>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</si>
  <si>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</si>
  <si>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</si>
  <si>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</si>
  <si>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</si>
  <si>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</si>
  <si>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</si>
  <si>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</si>
  <si>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</si>
  <si>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</si>
  <si>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</si>
  <si>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</si>
  <si>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</si>
  <si>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</si>
  <si>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</si>
  <si>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</si>
  <si>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</si>
  <si>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</si>
  <si>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</si>
  <si>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</si>
  <si>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</si>
  <si>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</si>
  <si>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</si>
  <si>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</si>
  <si>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</si>
  <si>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</si>
  <si>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</si>
  <si>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</si>
  <si>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</si>
  <si>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</si>
  <si>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</si>
  <si>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</si>
  <si>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</si>
  <si>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</si>
  <si>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</si>
  <si>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</si>
  <si>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</si>
  <si>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</si>
  <si>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</si>
  <si>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</si>
  <si>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</si>
  <si>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</si>
  <si>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</si>
  <si>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</si>
  <si>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</si>
  <si>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</si>
  <si>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</si>
  <si>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</si>
  <si>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</si>
  <si>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</si>
  <si>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</si>
  <si>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</si>
  <si>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</si>
  <si>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</si>
  <si>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</si>
  <si>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</si>
  <si>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</si>
  <si>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</si>
  <si>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</si>
  <si>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</si>
  <si>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</si>
  <si>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</si>
  <si>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</si>
  <si>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</si>
  <si>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</si>
  <si>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</si>
  <si>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</si>
  <si>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</si>
  <si>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</si>
  <si>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</si>
  <si>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</si>
  <si>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</si>
  <si>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</si>
  <si>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</si>
  <si>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</si>
  <si>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</si>
  <si>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</si>
  <si>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</si>
  <si>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</si>
  <si>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</si>
  <si>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</si>
  <si>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</si>
  <si>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</si>
  <si>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</si>
  <si>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</si>
  <si>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</si>
  <si>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</si>
  <si>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</si>
  <si>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</si>
  <si>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</si>
  <si>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</si>
  <si>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</si>
  <si>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</si>
  <si>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</si>
  <si>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</si>
  <si>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</si>
  <si>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</si>
  <si>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</si>
  <si>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</si>
  <si>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</si>
  <si>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</si>
  <si>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</si>
  <si>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</si>
  <si>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</si>
  <si>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</si>
  <si>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</si>
  <si>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</si>
  <si>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</si>
  <si>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</si>
  <si>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</si>
  <si>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</si>
  <si>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</si>
  <si>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</si>
  <si>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</si>
  <si>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</si>
  <si>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</si>
  <si>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</si>
  <si>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</si>
  <si>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</si>
  <si>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</si>
  <si>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</si>
  <si>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</si>
  <si>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</si>
  <si>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</si>
  <si>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</si>
  <si>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</si>
  <si>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</si>
  <si>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</si>
  <si>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</si>
  <si>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</si>
  <si>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</si>
  <si>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</si>
  <si>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</si>
  <si>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</si>
  <si>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</si>
  <si>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</si>
  <si>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</si>
  <si>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</si>
  <si>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</si>
  <si>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</si>
  <si>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</si>
  <si>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</si>
  <si>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</si>
  <si>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</si>
  <si>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</si>
  <si>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</si>
  <si>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</si>
  <si>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</si>
  <si>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</si>
  <si>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</si>
  <si>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</si>
  <si>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</si>
  <si>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</si>
  <si>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</si>
  <si>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</si>
  <si>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</si>
  <si>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</si>
  <si>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</si>
  <si>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</si>
  <si>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</si>
  <si>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</si>
  <si>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</si>
  <si>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</si>
  <si>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</si>
  <si>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</si>
  <si>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</si>
  <si>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</si>
  <si>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</si>
  <si>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</si>
  <si>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</si>
  <si>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</si>
  <si>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</si>
  <si>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</si>
  <si>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</si>
  <si>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</si>
  <si>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</si>
  <si>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</si>
  <si>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</si>
  <si>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</si>
  <si>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</si>
  <si>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</si>
  <si>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</si>
  <si>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</si>
  <si>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</si>
  <si>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</si>
  <si>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</si>
  <si>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</si>
  <si>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</si>
  <si>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</si>
  <si>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</si>
  <si>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</si>
  <si>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</si>
  <si>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</si>
  <si>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</si>
  <si>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</si>
  <si>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</si>
  <si>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</si>
  <si>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</si>
  <si>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</si>
  <si>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</si>
  <si>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</si>
  <si>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</si>
  <si>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</si>
  <si>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</si>
  <si>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</si>
  <si>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</si>
  <si>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</si>
  <si>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</si>
  <si>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</si>
  <si>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</si>
  <si>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</si>
  <si>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</si>
  <si>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</si>
  <si>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</si>
  <si>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</si>
  <si>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</si>
  <si>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</si>
  <si>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</si>
  <si>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</si>
  <si>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</si>
  <si>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</si>
  <si>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</si>
  <si>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</si>
  <si>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</si>
  <si>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</si>
  <si>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</si>
  <si>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</si>
  <si>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</si>
  <si>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</si>
  <si>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</si>
  <si>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</si>
  <si>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</si>
  <si>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</si>
  <si>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</si>
  <si>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</si>
  <si>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</si>
  <si>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</si>
  <si>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</si>
  <si>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</si>
  <si>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</si>
  <si>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</si>
  <si>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</si>
  <si>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</si>
  <si>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</si>
  <si>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</si>
  <si>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</si>
  <si>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</si>
  <si>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</si>
  <si>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</si>
  <si>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</si>
  <si>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</si>
  <si>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</si>
  <si>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</si>
  <si>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</si>
  <si>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</si>
  <si>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</si>
  <si>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</si>
  <si>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</si>
  <si>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</si>
  <si>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</si>
  <si>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</si>
  <si>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</si>
  <si>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</si>
  <si>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</si>
  <si>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</si>
  <si>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</si>
  <si>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</si>
  <si>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</si>
  <si>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</si>
  <si>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</si>
  <si>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</si>
  <si>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</si>
  <si>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</si>
  <si>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</si>
  <si>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</si>
  <si>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</si>
  <si>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</si>
  <si>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</si>
  <si>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</si>
  <si>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</si>
  <si>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</si>
  <si>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</si>
  <si>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</si>
  <si>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</si>
  <si>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</si>
  <si>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</si>
  <si>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</si>
  <si>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</si>
  <si>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</si>
  <si>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</si>
  <si>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</si>
  <si>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</si>
  <si>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</si>
  <si>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</si>
  <si>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</si>
  <si>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</si>
  <si>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</si>
  <si>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</si>
  <si>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</si>
  <si>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</si>
  <si>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</si>
  <si>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</si>
  <si>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</si>
  <si>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</si>
  <si>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</si>
  <si>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</si>
  <si>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</si>
  <si>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</si>
  <si>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</si>
  <si>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</si>
  <si>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</si>
  <si>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</si>
  <si>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</si>
  <si>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</si>
  <si>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</si>
  <si>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</si>
  <si>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</si>
  <si>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</si>
  <si>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</si>
  <si>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</si>
  <si>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</si>
  <si>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</si>
  <si>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</si>
  <si>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</si>
  <si>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</si>
  <si>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</si>
  <si>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</si>
  <si>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</si>
  <si>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</si>
  <si>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</si>
  <si>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</si>
  <si>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</si>
  <si>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</si>
  <si>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</si>
  <si>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</si>
  <si>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</si>
  <si>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</si>
  <si>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</si>
  <si>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</si>
  <si>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</si>
  <si>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</si>
  <si>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</si>
  <si>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</si>
  <si>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</si>
  <si>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</si>
  <si>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</si>
  <si>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</si>
  <si>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</si>
  <si>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</si>
  <si>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</si>
  <si>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</si>
  <si>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</si>
  <si>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</si>
  <si>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</si>
  <si>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</si>
  <si>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</si>
  <si>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</si>
  <si>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</si>
  <si>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</si>
  <si>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</si>
  <si>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</si>
  <si>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</si>
  <si>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</si>
  <si>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</si>
  <si>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</si>
  <si>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</si>
  <si>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</si>
  <si>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</si>
  <si>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</si>
  <si>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</si>
  <si>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</si>
  <si>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</si>
  <si>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</si>
  <si>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</si>
  <si>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</si>
  <si>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</si>
  <si>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</si>
  <si>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</si>
  <si>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</si>
  <si>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</si>
  <si>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</si>
  <si>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</si>
  <si>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</si>
  <si>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</si>
  <si>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</si>
  <si>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</si>
  <si>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</si>
  <si>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</si>
  <si>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</si>
  <si>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</si>
  <si>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</si>
  <si>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</si>
  <si>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</si>
  <si>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</si>
  <si>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</si>
  <si>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</si>
  <si>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</si>
  <si>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</si>
  <si>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</si>
  <si>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</si>
  <si>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</si>
  <si>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</si>
  <si>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</si>
  <si>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</si>
  <si>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</si>
  <si>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</si>
  <si>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</si>
  <si>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</si>
  <si>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</si>
  <si>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</si>
  <si>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</si>
  <si>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</si>
  <si>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</si>
  <si>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</si>
  <si>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</si>
  <si>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</si>
  <si>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</si>
  <si>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</si>
  <si>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</si>
  <si>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</si>
  <si>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</si>
  <si>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</si>
  <si>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</si>
  <si>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</si>
  <si>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</si>
  <si>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</si>
  <si>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</si>
  <si>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</si>
  <si>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</si>
  <si>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</si>
  <si>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</si>
  <si>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</si>
  <si>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</si>
  <si>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</si>
  <si>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</si>
  <si>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</si>
  <si>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</si>
  <si>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</si>
  <si>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</si>
  <si>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</si>
  <si>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</si>
  <si>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</si>
  <si>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</si>
  <si>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</si>
  <si>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</si>
  <si>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</si>
  <si>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</si>
  <si>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</si>
  <si>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</si>
  <si>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</si>
  <si>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</si>
  <si>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</si>
  <si>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</si>
  <si>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</si>
  <si>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</si>
  <si>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</si>
  <si>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</si>
  <si>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</si>
  <si>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</si>
  <si>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</si>
  <si>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</si>
  <si>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</si>
  <si>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</si>
  <si>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</si>
  <si>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</si>
  <si>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</si>
  <si>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</si>
  <si>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</si>
  <si>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</si>
  <si>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</si>
  <si>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</si>
  <si>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</si>
  <si>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</si>
  <si>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</si>
  <si>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</si>
  <si>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</si>
  <si>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</si>
  <si>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</si>
  <si>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</si>
  <si>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</si>
  <si>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</si>
  <si>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</si>
  <si>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</si>
  <si>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</si>
  <si>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</si>
  <si>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</si>
  <si>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</si>
  <si>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</si>
  <si>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</si>
  <si>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</si>
  <si>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</si>
  <si>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</si>
  <si>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</si>
  <si>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</si>
  <si>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</si>
  <si>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</si>
  <si>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</si>
  <si>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</si>
  <si>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</si>
  <si>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</si>
  <si>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</si>
  <si>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</si>
  <si>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</si>
  <si>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</si>
  <si>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</si>
  <si>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</si>
  <si>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</si>
  <si>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</si>
  <si>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</si>
  <si>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</si>
  <si>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</si>
  <si>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</si>
  <si>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</si>
  <si>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</si>
  <si>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</si>
  <si>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</si>
  <si>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</si>
  <si>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</si>
  <si>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</si>
  <si>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</si>
  <si>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</si>
  <si>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</si>
  <si>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</si>
  <si>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</si>
  <si>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</si>
  <si>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</si>
  <si>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</si>
  <si>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</si>
  <si>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</si>
  <si>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</si>
  <si>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</si>
  <si>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</si>
  <si>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</si>
  <si>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</si>
  <si>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</si>
  <si>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</si>
  <si>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</si>
  <si>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</si>
  <si>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</si>
  <si>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</si>
  <si>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</si>
  <si>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</si>
  <si>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</si>
  <si>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</si>
  <si>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</si>
  <si>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</si>
  <si>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</si>
  <si>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</si>
  <si>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</si>
  <si>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</si>
  <si>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</si>
  <si>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</si>
  <si>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</si>
  <si>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</si>
  <si>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</si>
  <si>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</si>
  <si>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</si>
  <si>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</si>
  <si>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</si>
  <si>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</si>
  <si>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</si>
  <si>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</si>
  <si>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</si>
  <si>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</si>
  <si>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</si>
  <si>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</si>
  <si>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</si>
  <si>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</si>
  <si>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</si>
  <si>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</si>
  <si>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</si>
  <si>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</si>
  <si>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</si>
  <si>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</si>
  <si>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</si>
  <si>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</si>
  <si>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</si>
  <si>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</si>
  <si>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</si>
  <si>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</si>
  <si>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</si>
  <si>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</si>
  <si>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</si>
  <si>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</si>
  <si>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</si>
  <si>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</si>
  <si>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</si>
  <si>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</si>
  <si>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</si>
  <si>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</si>
  <si>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</si>
  <si>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</si>
  <si>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</si>
  <si>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</si>
  <si>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</si>
  <si>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</si>
  <si>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</si>
  <si>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</si>
  <si>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</si>
  <si>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</si>
  <si>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</si>
  <si>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</si>
  <si>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</si>
  <si>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</si>
  <si>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</si>
  <si>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</si>
  <si>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</si>
  <si>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</si>
  <si>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</si>
  <si>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</si>
  <si>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</si>
  <si>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</si>
  <si>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</si>
  <si>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</si>
  <si>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</si>
  <si>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</si>
  <si>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</si>
  <si>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</si>
  <si>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</si>
  <si>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</si>
  <si>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</si>
  <si>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</si>
  <si>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</si>
  <si>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</si>
  <si>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</si>
  <si>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</si>
  <si>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</si>
  <si>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</si>
  <si>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</si>
  <si>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</si>
  <si>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</si>
  <si>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</si>
  <si>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</si>
  <si>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</si>
  <si>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</si>
  <si>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</si>
  <si>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</si>
  <si>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</si>
  <si>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</si>
  <si>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</si>
  <si>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</si>
  <si>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</si>
  <si>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</si>
  <si>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</si>
  <si>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</si>
  <si>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</si>
  <si>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</si>
  <si>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</si>
  <si>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</si>
  <si>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</si>
  <si>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</si>
  <si>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</si>
  <si>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</si>
  <si>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</si>
  <si>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</si>
  <si>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</si>
  <si>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</si>
  <si>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</si>
  <si>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</si>
  <si>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</si>
  <si>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</si>
  <si>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</si>
  <si>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</si>
  <si>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</si>
  <si>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</si>
  <si>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</si>
  <si>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</si>
  <si>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</si>
  <si>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</si>
  <si>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</si>
  <si>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</si>
  <si>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</si>
  <si>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</si>
  <si>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</si>
  <si>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</si>
  <si>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</si>
  <si>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</si>
  <si>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</si>
  <si>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</si>
  <si>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</si>
  <si>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</si>
  <si>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</si>
  <si>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</si>
  <si>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</si>
  <si>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</si>
  <si>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</si>
  <si>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</si>
  <si>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</si>
  <si>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</si>
  <si>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</si>
  <si>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</si>
  <si>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</si>
  <si>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</si>
  <si>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</si>
  <si>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</si>
  <si>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</si>
  <si>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</si>
  <si>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</si>
  <si>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</si>
  <si>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</si>
  <si>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</si>
  <si>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</si>
  <si>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</si>
  <si>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</si>
  <si>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</si>
  <si>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</si>
  <si>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</si>
  <si>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</si>
  <si>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</si>
  <si>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</si>
  <si>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</si>
  <si>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</si>
  <si>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</si>
  <si>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</si>
  <si>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</si>
  <si>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</si>
  <si>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</si>
  <si>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</si>
  <si>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</si>
  <si>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</si>
  <si>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</si>
  <si>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</si>
  <si>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</si>
  <si>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</si>
  <si>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</si>
  <si>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</si>
  <si>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</si>
  <si>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</si>
  <si>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</si>
  <si>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</si>
  <si>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</si>
  <si>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</si>
  <si>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</si>
  <si>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</si>
  <si>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</si>
  <si>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</si>
  <si>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</si>
  <si>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</si>
  <si>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</si>
  <si>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</si>
  <si>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</si>
  <si>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</si>
  <si>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</si>
  <si>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</si>
  <si>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</si>
  <si>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</si>
  <si>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</si>
  <si>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</si>
  <si>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</si>
  <si>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</si>
  <si>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</si>
  <si>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</si>
  <si>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</si>
  <si>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</si>
  <si>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</si>
  <si>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</si>
  <si>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</si>
  <si>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</si>
  <si>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</si>
  <si>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</si>
  <si>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</si>
  <si>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</si>
  <si>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</si>
  <si>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</si>
  <si>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</si>
  <si>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</si>
  <si>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</si>
  <si>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</si>
  <si>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</si>
  <si>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</si>
  <si>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</si>
  <si>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</si>
  <si>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</si>
  <si>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</si>
  <si>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</si>
  <si>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</si>
  <si>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</si>
  <si>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</si>
  <si>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</si>
  <si>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</si>
  <si>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</si>
  <si>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</si>
  <si>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</si>
  <si>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</si>
  <si>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</si>
  <si>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</si>
  <si>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</si>
  <si>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</si>
  <si>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</si>
  <si>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</si>
  <si>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</si>
  <si>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</si>
  <si>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</si>
  <si>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</si>
  <si>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</si>
  <si>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</si>
  <si>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</si>
  <si>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</si>
  <si>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</si>
  <si>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</si>
  <si>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</si>
  <si>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</si>
  <si>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</si>
  <si>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</si>
  <si>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</si>
  <si>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</si>
  <si>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</si>
  <si>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</si>
  <si>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</si>
  <si>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</si>
  <si>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</si>
  <si>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</si>
  <si>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</si>
  <si>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</si>
  <si>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</si>
  <si>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</si>
  <si>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</si>
  <si>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</si>
  <si>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</si>
  <si>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</si>
  <si>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</si>
  <si>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</si>
  <si>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</si>
  <si>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</si>
  <si>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</si>
  <si>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</si>
  <si>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</si>
  <si>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</si>
  <si>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</si>
  <si>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</si>
  <si>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</si>
  <si>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</si>
  <si>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</si>
  <si>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</si>
  <si>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</si>
  <si>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</si>
  <si>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</si>
  <si>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</si>
  <si>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</si>
  <si>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</si>
  <si>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</si>
  <si>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</si>
  <si>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</si>
  <si>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</si>
  <si>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</si>
  <si>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</si>
  <si>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</si>
  <si>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</si>
  <si>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</si>
  <si>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</si>
  <si>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</si>
  <si>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</si>
  <si>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</si>
  <si>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</si>
  <si>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</si>
  <si>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</si>
  <si>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</si>
  <si>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</si>
  <si>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</si>
  <si>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</si>
  <si>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</si>
  <si>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</si>
  <si>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</si>
  <si>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</si>
  <si>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</si>
  <si>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</si>
  <si>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</si>
  <si>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</si>
  <si>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</si>
  <si>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</si>
  <si>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</si>
  <si>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</si>
  <si>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</si>
  <si>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</si>
  <si>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</si>
  <si>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</si>
  <si>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</si>
  <si>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</si>
  <si>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</si>
  <si>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</si>
  <si>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</si>
  <si>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</si>
  <si>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</si>
  <si>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</si>
  <si>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</si>
  <si>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</si>
  <si>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</si>
  <si>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</si>
  <si>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</si>
  <si>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</si>
  <si>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</si>
  <si>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</si>
  <si>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</si>
  <si>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</si>
  <si>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</si>
  <si>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</si>
  <si>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</si>
  <si>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</si>
  <si>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</si>
  <si>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</si>
  <si>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</si>
  <si>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</si>
  <si>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</si>
  <si>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</si>
  <si>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</si>
  <si>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</si>
  <si>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</si>
  <si>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</si>
  <si>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</si>
  <si>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</si>
  <si>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</si>
  <si>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</si>
  <si>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</si>
  <si>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</si>
  <si>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</si>
  <si>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</si>
  <si>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</si>
  <si>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</si>
  <si>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</si>
  <si>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</si>
  <si>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</si>
  <si>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</si>
  <si>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</si>
  <si>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</si>
  <si>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</si>
  <si>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</si>
  <si>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</si>
  <si>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</si>
  <si>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</si>
  <si>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</si>
  <si>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</si>
  <si>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</si>
  <si>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</si>
  <si>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</si>
  <si>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</si>
  <si>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</si>
  <si>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</si>
  <si>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</si>
  <si>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</si>
  <si>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</si>
  <si>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</si>
  <si>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</si>
  <si>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</si>
  <si>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</si>
  <si>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</si>
  <si>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</si>
  <si>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</si>
  <si>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</si>
  <si>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</si>
  <si>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</si>
  <si>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</si>
  <si>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</si>
  <si>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</si>
  <si>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</si>
  <si>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</si>
  <si>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</si>
  <si>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</si>
  <si>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</si>
  <si>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</si>
  <si>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</si>
  <si>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</si>
  <si>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</si>
  <si>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</si>
  <si>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</si>
  <si>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</si>
  <si>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</si>
  <si>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</si>
  <si>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</si>
  <si>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</si>
  <si>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</si>
  <si>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</si>
  <si>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</si>
  <si>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</si>
  <si>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</si>
  <si>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</si>
  <si>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</si>
  <si>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</si>
  <si>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</si>
  <si>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</si>
  <si>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</si>
  <si>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</si>
  <si>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</si>
  <si>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</si>
  <si>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</si>
  <si>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</si>
  <si>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</si>
  <si>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</si>
  <si>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</si>
  <si>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</si>
  <si>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</si>
  <si>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</si>
  <si>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</si>
  <si>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</si>
  <si>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</si>
  <si>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</si>
  <si>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</si>
  <si>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</si>
  <si>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</si>
  <si>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</si>
  <si>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</si>
  <si>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</si>
  <si>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</si>
  <si>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</si>
  <si>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</si>
  <si>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</si>
  <si>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</si>
  <si>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</si>
  <si>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</si>
  <si>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</si>
  <si>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</si>
  <si>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</si>
  <si>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</si>
  <si>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</si>
  <si>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</si>
  <si>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</si>
  <si>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</si>
  <si>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</si>
  <si>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</si>
  <si>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</si>
  <si>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</si>
  <si>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</si>
  <si>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</si>
  <si>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</si>
  <si>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</si>
  <si>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</si>
  <si>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</si>
  <si>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</si>
  <si>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</si>
  <si>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</si>
  <si>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</si>
  <si>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</si>
  <si>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</si>
  <si>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</si>
  <si>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</si>
  <si>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</si>
  <si>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</si>
  <si>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</si>
  <si>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</si>
  <si>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</si>
  <si>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</si>
  <si>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</si>
  <si>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</si>
  <si>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</si>
  <si>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</si>
  <si>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</si>
  <si>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</si>
  <si>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</si>
  <si>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</si>
  <si>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</si>
  <si>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</si>
  <si>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</si>
  <si>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</si>
  <si>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</si>
  <si>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</si>
  <si>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</si>
  <si>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</si>
  <si>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</si>
  <si>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</si>
  <si>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</si>
  <si>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</si>
  <si>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</si>
  <si>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</si>
  <si>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</si>
  <si>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</si>
  <si>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</si>
  <si>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</si>
  <si>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</si>
  <si>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</si>
  <si>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</si>
  <si>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</si>
  <si>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</si>
  <si>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</si>
  <si>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</si>
  <si>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</si>
  <si>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</si>
  <si>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</si>
  <si>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</si>
  <si>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</si>
  <si>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</si>
  <si>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</si>
  <si>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</si>
  <si>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</si>
  <si>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</si>
  <si>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</si>
  <si>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</si>
  <si>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</si>
  <si>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</si>
  <si>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</si>
  <si>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</si>
  <si>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</si>
  <si>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</si>
  <si>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</si>
  <si>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</si>
  <si>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</si>
  <si>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</si>
  <si>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</si>
  <si>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</si>
  <si>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</si>
  <si>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</si>
  <si>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</si>
  <si>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</si>
  <si>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</si>
  <si>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</si>
  <si>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</si>
  <si>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</si>
  <si>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</si>
  <si>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</si>
  <si>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</si>
  <si>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</si>
  <si>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</si>
  <si>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</si>
  <si>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</si>
  <si>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</si>
  <si>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</si>
  <si>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</si>
  <si>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</si>
  <si>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</si>
  <si>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</si>
  <si>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</si>
  <si>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</si>
  <si>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</si>
  <si>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</si>
  <si>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</si>
  <si>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</si>
  <si>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</si>
  <si>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</si>
  <si>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</si>
  <si>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</si>
  <si>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</si>
  <si>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</si>
  <si>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</si>
  <si>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</si>
  <si>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</si>
  <si>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</si>
  <si>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</si>
  <si>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</si>
  <si>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</si>
  <si>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</si>
  <si>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</si>
  <si>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</si>
  <si>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</si>
  <si>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</si>
  <si>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</si>
  <si>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</si>
  <si>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</si>
  <si>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</si>
  <si>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</si>
  <si>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</si>
  <si>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</si>
  <si>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</si>
  <si>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</si>
  <si>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</si>
  <si>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</si>
  <si>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</si>
  <si>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</si>
  <si>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</si>
  <si>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</si>
  <si>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</si>
  <si>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</si>
  <si>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</si>
  <si>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</si>
  <si>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</si>
  <si>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</si>
  <si>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</si>
  <si>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</si>
  <si>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</si>
  <si>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</si>
  <si>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</si>
  <si>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</si>
  <si>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</si>
  <si>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</si>
  <si>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</si>
  <si>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</si>
  <si>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</si>
  <si>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</si>
  <si>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</si>
  <si>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</si>
  <si>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</si>
  <si>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</si>
  <si>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</si>
  <si>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</si>
  <si>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</si>
  <si>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</si>
  <si>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</si>
  <si>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</si>
  <si>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</si>
  <si>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</si>
  <si>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</si>
  <si>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</si>
  <si>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</si>
  <si>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</si>
  <si>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</si>
  <si>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</si>
  <si>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</si>
  <si>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</si>
  <si>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</si>
  <si>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</si>
  <si>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</si>
  <si>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</si>
  <si>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</si>
  <si>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</si>
  <si>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</si>
  <si>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</si>
  <si>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</si>
  <si>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</si>
  <si>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</si>
  <si>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</si>
  <si>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</si>
  <si>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</si>
  <si>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</si>
  <si>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</si>
  <si>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</si>
  <si>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</si>
  <si>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</si>
  <si>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</si>
  <si>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</si>
  <si>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</si>
  <si>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</si>
  <si>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</si>
  <si>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</si>
  <si>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</si>
  <si>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</si>
  <si>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</si>
  <si>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</si>
  <si>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</si>
  <si>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</si>
  <si>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</si>
  <si>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</si>
  <si>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</si>
  <si>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</si>
  <si>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</si>
  <si>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</si>
  <si>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</si>
  <si>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</si>
  <si>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</si>
  <si>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</si>
  <si>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</si>
  <si>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</si>
  <si>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</si>
  <si>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</si>
  <si>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</si>
  <si>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</si>
  <si>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</si>
  <si>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</si>
  <si>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</si>
  <si>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</si>
  <si>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</si>
  <si>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</si>
  <si>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</si>
  <si>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</si>
  <si>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</si>
  <si>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</si>
  <si>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</si>
  <si>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</si>
  <si>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</si>
  <si>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</si>
  <si>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</si>
  <si>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</si>
  <si>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</si>
  <si>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</si>
  <si>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</si>
  <si>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</si>
  <si>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</si>
  <si>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</si>
  <si>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</si>
  <si>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</si>
  <si>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</si>
  <si>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</si>
  <si>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</si>
  <si>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</si>
  <si>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</si>
  <si>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</si>
  <si>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</si>
  <si>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</si>
  <si>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</si>
  <si>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</si>
  <si>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</si>
  <si>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</si>
  <si>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</si>
  <si>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</si>
  <si>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</si>
  <si>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</si>
  <si>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</si>
  <si>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</si>
  <si>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</si>
  <si>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</si>
  <si>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</si>
  <si>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</si>
  <si>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</si>
  <si>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</si>
  <si>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</si>
  <si>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</si>
  <si>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</si>
  <si>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</si>
  <si>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</si>
  <si>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</si>
  <si>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</si>
  <si>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</si>
  <si>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</si>
  <si>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</si>
  <si>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</si>
  <si>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</si>
  <si>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</si>
  <si>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</si>
  <si>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</si>
  <si>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</si>
  <si>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</si>
  <si>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</si>
  <si>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</si>
  <si>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</si>
  <si>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</si>
  <si>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</si>
  <si>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</si>
  <si>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</si>
  <si>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</si>
  <si>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</si>
  <si>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</si>
  <si>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</si>
  <si>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</si>
  <si>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</si>
  <si>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</si>
  <si>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</si>
  <si>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</si>
  <si>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</si>
  <si>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</si>
  <si>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</si>
  <si>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</si>
  <si>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</si>
  <si>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</si>
  <si>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</si>
  <si>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</si>
  <si>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</si>
  <si>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</si>
  <si>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</si>
  <si>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</si>
  <si>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</si>
  <si>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</si>
  <si>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</si>
  <si>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</si>
  <si>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</si>
  <si>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</si>
  <si>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</si>
  <si>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</si>
  <si>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</si>
  <si>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</si>
  <si>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</si>
  <si>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</si>
  <si>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</si>
  <si>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</si>
  <si>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</si>
  <si>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</si>
  <si>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</si>
  <si>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</si>
  <si>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</si>
  <si>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</si>
  <si>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</si>
  <si>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</si>
  <si>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</si>
  <si>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</si>
  <si>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</si>
  <si>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</si>
  <si>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</si>
  <si>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</si>
  <si>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</si>
  <si>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</si>
  <si>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</si>
  <si>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</si>
  <si>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</si>
  <si>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</si>
  <si>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</si>
  <si>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</si>
  <si>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</si>
  <si>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</si>
  <si>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</si>
  <si>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</si>
  <si>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</si>
  <si>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</si>
  <si>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</si>
  <si>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</si>
  <si>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</si>
  <si>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</si>
  <si>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</si>
  <si>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</si>
  <si>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</si>
  <si>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</si>
  <si>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</si>
  <si>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</si>
  <si>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</si>
  <si>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</si>
  <si>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</si>
  <si>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</si>
  <si>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</si>
  <si>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</si>
  <si>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</si>
  <si>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</si>
  <si>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</si>
  <si>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</si>
  <si>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</si>
  <si>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</si>
  <si>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</si>
  <si>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</si>
  <si>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</si>
  <si>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</si>
  <si>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</si>
  <si>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</si>
  <si>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</si>
  <si>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</si>
  <si>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</si>
  <si>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</si>
  <si>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</si>
  <si>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</si>
  <si>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</si>
  <si>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</si>
  <si>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</si>
  <si>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</si>
  <si>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</si>
  <si>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</si>
  <si>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</si>
  <si>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</si>
  <si>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</si>
  <si>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</si>
  <si>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</si>
  <si>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</si>
  <si>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</si>
  <si>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</si>
  <si>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</si>
  <si>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</si>
  <si>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</si>
  <si>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</si>
  <si>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</si>
  <si>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</si>
  <si>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</si>
  <si>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</si>
  <si>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</si>
  <si>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</si>
  <si>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</si>
  <si>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</si>
  <si>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</si>
  <si>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</si>
  <si>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</si>
  <si>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</si>
  <si>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</si>
  <si>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</si>
  <si>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</si>
  <si>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</si>
  <si>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</si>
  <si>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</si>
  <si>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</si>
  <si>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</si>
  <si>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</si>
  <si>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</si>
  <si>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</si>
  <si>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</si>
  <si>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</si>
  <si>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</si>
  <si>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</si>
  <si>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</si>
  <si>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</si>
  <si>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</si>
  <si>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</si>
  <si>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</si>
  <si>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</si>
  <si>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</si>
  <si>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</si>
  <si>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</si>
  <si>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</si>
  <si>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</si>
  <si>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</si>
  <si>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</si>
  <si>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</si>
  <si>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</si>
  <si>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</si>
  <si>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</si>
  <si>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</si>
  <si>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</si>
  <si>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</si>
  <si>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</si>
  <si>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</si>
  <si>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</si>
  <si>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</si>
  <si>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</si>
  <si>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</si>
  <si>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</si>
  <si>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</si>
  <si>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</si>
  <si>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</si>
  <si>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</si>
  <si>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</si>
  <si>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</si>
  <si>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</si>
  <si>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</si>
  <si>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</si>
  <si>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</si>
  <si>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</si>
  <si>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</si>
  <si>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</si>
  <si>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</si>
  <si>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</si>
  <si>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</si>
  <si>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</si>
  <si>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</si>
  <si>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</si>
  <si>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</si>
  <si>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</si>
  <si>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</si>
  <si>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</si>
  <si>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</si>
  <si>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</si>
  <si>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</si>
  <si>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</si>
  <si>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</si>
  <si>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</si>
  <si>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</si>
  <si>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</si>
  <si>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</si>
  <si>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</si>
  <si>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</si>
  <si>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</si>
  <si>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</si>
  <si>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</si>
  <si>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</si>
  <si>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</si>
  <si>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</si>
  <si>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</si>
  <si>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</si>
  <si>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</si>
  <si>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</si>
  <si>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</si>
  <si>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</si>
  <si>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</si>
  <si>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</si>
  <si>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</si>
  <si>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</si>
  <si>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</si>
  <si>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</si>
  <si>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</si>
  <si>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</si>
  <si>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</si>
  <si>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</si>
  <si>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</si>
  <si>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</si>
  <si>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</si>
  <si>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</si>
  <si>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</si>
  <si>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</si>
  <si>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</si>
  <si>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</si>
  <si>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</si>
  <si>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</si>
  <si>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</si>
  <si>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</si>
  <si>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</si>
  <si>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</si>
  <si>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</si>
  <si>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</si>
  <si>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</si>
  <si>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</si>
  <si>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</si>
  <si>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</si>
  <si>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</si>
  <si>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</si>
  <si>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</si>
  <si>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</si>
  <si>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</si>
  <si>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</si>
  <si>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</si>
  <si>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</si>
  <si>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</si>
  <si>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</si>
  <si>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</si>
  <si>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</si>
  <si>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</si>
  <si>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</si>
  <si>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</si>
  <si>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</si>
  <si>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</si>
  <si>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</si>
  <si>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</si>
  <si>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</si>
  <si>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</si>
  <si>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</si>
  <si>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</si>
  <si>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</si>
  <si>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</si>
  <si>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</si>
  <si>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</si>
  <si>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</si>
  <si>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</si>
  <si>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</si>
  <si>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</si>
  <si>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</si>
  <si>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</si>
  <si>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</si>
  <si>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</si>
  <si>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</si>
  <si>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</si>
  <si>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</si>
  <si>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</si>
  <si>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</si>
  <si>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</si>
  <si>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</si>
  <si>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</si>
  <si>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</si>
  <si>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</si>
  <si>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</si>
  <si>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</si>
  <si>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</si>
  <si>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</si>
  <si>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</si>
  <si>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</si>
  <si>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</si>
  <si>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</si>
  <si>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</si>
  <si>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</si>
  <si>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</si>
  <si>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</si>
  <si>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</si>
  <si>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</si>
  <si>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</si>
  <si>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</si>
  <si>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</si>
  <si>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</si>
  <si>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</si>
  <si>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</si>
  <si>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</si>
  <si>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</si>
  <si>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</si>
  <si>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</si>
  <si>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</si>
  <si>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</si>
  <si>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</si>
  <si>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</si>
  <si>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</si>
  <si>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</si>
  <si>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</si>
  <si>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</si>
  <si>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</si>
  <si>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</si>
  <si>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</si>
  <si>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</si>
  <si>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</si>
  <si>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</si>
  <si>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</si>
  <si>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</si>
  <si>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</si>
  <si>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</si>
  <si>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</si>
  <si>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</si>
  <si>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</si>
  <si>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</si>
  <si>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</si>
  <si>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</si>
  <si>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</si>
  <si>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</si>
  <si>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</si>
  <si>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</si>
  <si>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</si>
  <si>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</si>
  <si>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</si>
  <si>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</si>
  <si>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</si>
  <si>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</si>
  <si>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</si>
  <si>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</si>
  <si>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</si>
  <si>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</si>
  <si>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</si>
  <si>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</si>
  <si>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</si>
  <si>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</si>
  <si>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</si>
  <si>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</si>
  <si>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</si>
  <si>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</si>
  <si>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</si>
  <si>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</si>
  <si>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</si>
  <si>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</si>
  <si>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</si>
  <si>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</si>
  <si>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</si>
  <si>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</si>
  <si>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</si>
  <si>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</si>
  <si>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</si>
  <si>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</si>
  <si>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</si>
  <si>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</si>
  <si>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</si>
  <si>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</si>
  <si>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</si>
  <si>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</si>
  <si>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</si>
  <si>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</si>
  <si>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</si>
  <si>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</si>
  <si>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</si>
  <si>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</si>
  <si>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</si>
  <si>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</si>
  <si>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</si>
  <si>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</si>
  <si>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</si>
  <si>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</si>
  <si>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</si>
  <si>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</si>
  <si>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</si>
  <si>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</si>
  <si>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</si>
  <si>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</si>
  <si>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</si>
  <si>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</si>
  <si>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</si>
  <si>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</si>
  <si>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</si>
  <si>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</si>
  <si>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</si>
  <si>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</si>
  <si>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</si>
  <si>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</si>
  <si>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</si>
  <si>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</si>
  <si>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</si>
  <si>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</si>
  <si>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</si>
  <si>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</si>
  <si>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</si>
  <si>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</si>
  <si>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</si>
  <si>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</si>
  <si>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</si>
  <si>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</si>
  <si>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</si>
  <si>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</si>
  <si>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</si>
  <si>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</si>
  <si>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</si>
  <si>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</si>
  <si>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</si>
  <si>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</si>
  <si>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</si>
  <si>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</si>
  <si>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</si>
  <si>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</si>
  <si>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</si>
  <si>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</si>
  <si>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</si>
  <si>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</si>
  <si>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</si>
  <si>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</si>
  <si>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</si>
  <si>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</si>
  <si>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</si>
  <si>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</si>
  <si>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</si>
  <si>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</si>
  <si>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</si>
  <si>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</si>
  <si>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</si>
  <si>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</si>
  <si>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</si>
  <si>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</si>
  <si>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</si>
  <si>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</si>
  <si>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</si>
  <si>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</si>
  <si>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</si>
  <si>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</si>
  <si>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</si>
  <si>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</si>
  <si>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</si>
  <si>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</si>
  <si>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</si>
  <si>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</si>
  <si>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</si>
  <si>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</si>
  <si>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</si>
  <si>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</si>
  <si>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</si>
  <si>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</si>
  <si>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</si>
  <si>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</si>
  <si>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</si>
  <si>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</si>
  <si>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</si>
  <si>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</si>
  <si>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</si>
  <si>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</si>
  <si>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</si>
  <si>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</si>
  <si>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</si>
  <si>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</si>
  <si>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</si>
  <si>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</si>
  <si>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</si>
  <si>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</si>
  <si>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</si>
  <si>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</si>
  <si>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</si>
  <si>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</si>
  <si>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</si>
  <si>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</si>
  <si>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</si>
  <si>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</si>
  <si>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</si>
  <si>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</si>
  <si>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</si>
  <si>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</si>
  <si>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</si>
  <si>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</si>
  <si>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</si>
  <si>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</si>
  <si>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</si>
  <si>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</si>
  <si>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</si>
  <si>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</si>
  <si>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</si>
  <si>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</si>
  <si>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</si>
  <si>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</si>
  <si>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</si>
  <si>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</si>
  <si>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</si>
  <si>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</si>
  <si>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</si>
  <si>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</si>
  <si>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</si>
  <si>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</si>
  <si>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</si>
  <si>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</si>
  <si>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</si>
  <si>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</si>
  <si>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</si>
  <si>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</si>
  <si>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</si>
  <si>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</si>
  <si>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</si>
  <si>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</si>
  <si>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</si>
  <si>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</si>
  <si>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</si>
  <si>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</si>
  <si>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</si>
  <si>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</si>
  <si>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</si>
  <si>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</si>
  <si>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</si>
  <si>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</si>
  <si>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</si>
  <si>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</si>
  <si>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</si>
  <si>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</si>
  <si>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</si>
  <si>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</si>
  <si>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</si>
  <si>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</si>
  <si>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</si>
  <si>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</si>
  <si>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</si>
  <si>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</si>
  <si>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</si>
  <si>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</si>
  <si>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</si>
  <si>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</si>
  <si>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</si>
  <si>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</si>
  <si>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</si>
  <si>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</si>
  <si>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</si>
  <si>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</si>
  <si>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</si>
  <si>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</si>
  <si>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</si>
  <si>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</si>
  <si>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</si>
  <si>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</si>
  <si>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</si>
  <si>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</si>
  <si>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</si>
  <si>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</si>
  <si>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</si>
  <si>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</si>
  <si>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</si>
  <si>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</si>
  <si>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</si>
  <si>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</si>
  <si>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</si>
  <si>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</si>
  <si>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</si>
  <si>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</si>
  <si>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</si>
  <si>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</si>
  <si>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</si>
  <si>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</si>
  <si>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</si>
  <si>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</si>
  <si>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</si>
  <si>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</si>
  <si>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</si>
  <si>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</si>
  <si>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</si>
  <si>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</si>
  <si>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</si>
  <si>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</si>
  <si>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</si>
  <si>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</si>
  <si>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</si>
  <si>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</si>
  <si>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</si>
  <si>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</si>
  <si>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</si>
  <si>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</si>
  <si>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</si>
  <si>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</si>
  <si>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</si>
  <si>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</si>
  <si>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</si>
  <si>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</si>
  <si>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</si>
  <si>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</si>
  <si>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</si>
  <si>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</si>
  <si>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</si>
  <si>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</si>
  <si>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</si>
  <si>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</si>
  <si>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</si>
  <si>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</si>
  <si>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</si>
  <si>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</si>
  <si>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</si>
  <si>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</si>
  <si>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</si>
  <si>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</si>
  <si>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</si>
  <si>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</si>
  <si>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</si>
  <si>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</si>
  <si>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</si>
  <si>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</si>
  <si>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</si>
  <si>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</si>
  <si>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</si>
  <si>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</si>
  <si>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</si>
  <si>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</si>
  <si>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</si>
  <si>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</si>
  <si>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</si>
  <si>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</si>
  <si>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</si>
  <si>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</si>
  <si>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</si>
  <si>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</si>
  <si>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</si>
  <si>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</si>
  <si>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</si>
  <si>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</si>
  <si>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</si>
  <si>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</si>
  <si>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</si>
  <si>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</si>
  <si>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</si>
  <si>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</si>
  <si>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</si>
  <si>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</si>
  <si>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</si>
  <si>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</si>
  <si>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</si>
  <si>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</si>
  <si>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</si>
  <si>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</si>
  <si>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</si>
  <si>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</si>
  <si>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</si>
  <si>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</si>
  <si>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</si>
  <si>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</si>
  <si>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</si>
  <si>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</si>
  <si>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</si>
  <si>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</si>
  <si>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</si>
  <si>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</si>
  <si>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</si>
  <si>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</si>
  <si>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</si>
  <si>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</si>
  <si>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</si>
  <si>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</si>
  <si>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</si>
  <si>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</si>
  <si>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</si>
  <si>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</si>
  <si>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</si>
  <si>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</si>
  <si>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</si>
  <si>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</si>
  <si>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</si>
  <si>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</si>
  <si>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</si>
  <si>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</si>
  <si>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</si>
  <si>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</si>
  <si>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</si>
  <si>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</si>
  <si>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</si>
  <si>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</si>
  <si>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</si>
  <si>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</si>
  <si>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</si>
  <si>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</si>
  <si>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</si>
  <si>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</si>
  <si>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</si>
  <si>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</si>
  <si>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</si>
  <si>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</si>
  <si>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</si>
  <si>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</si>
  <si>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</si>
  <si>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</si>
  <si>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</si>
  <si>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</si>
  <si>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</si>
  <si>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</si>
  <si>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</si>
  <si>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</si>
  <si>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</si>
  <si>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</si>
  <si>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</si>
  <si>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</si>
  <si>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</si>
  <si>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</si>
  <si>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</si>
  <si>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</si>
  <si>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</si>
  <si>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</si>
  <si>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</si>
  <si>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</si>
  <si>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</si>
  <si>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</si>
  <si>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</si>
  <si>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</si>
  <si>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</si>
  <si>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</si>
  <si>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</si>
  <si>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</si>
  <si>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</si>
  <si>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</si>
  <si>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</si>
  <si>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</si>
  <si>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</si>
  <si>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</si>
  <si>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</si>
  <si>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</si>
  <si>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</si>
  <si>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</si>
  <si>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</si>
  <si>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</si>
  <si>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</si>
  <si>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</si>
  <si>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</si>
  <si>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</si>
  <si>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</si>
  <si>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</si>
  <si>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</si>
  <si>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</si>
  <si>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</si>
  <si>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</si>
  <si>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</si>
  <si>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</si>
  <si>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</si>
  <si>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</si>
  <si>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</si>
  <si>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</si>
  <si>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</si>
  <si>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</si>
  <si>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</si>
  <si>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</si>
  <si>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</si>
  <si>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</si>
  <si>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</si>
  <si>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</si>
  <si>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</si>
  <si>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</si>
  <si>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</si>
  <si>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</si>
  <si>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</si>
  <si>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</si>
  <si>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</si>
  <si>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</si>
  <si>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</si>
  <si>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</si>
  <si>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</si>
  <si>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</si>
  <si>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</si>
  <si>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</si>
  <si>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</si>
  <si>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</si>
  <si>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</si>
  <si>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</si>
  <si>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</si>
  <si>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</si>
  <si>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</si>
  <si>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</si>
  <si>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</si>
  <si>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</si>
  <si>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</si>
  <si>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</si>
  <si>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</si>
  <si>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</si>
  <si>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</si>
  <si>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</si>
  <si>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</si>
  <si>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</si>
  <si>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</si>
  <si>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</si>
  <si>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</si>
  <si>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</si>
  <si>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</si>
  <si>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</si>
  <si>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</si>
  <si>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</si>
  <si>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</si>
  <si>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</si>
  <si>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</si>
  <si>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</si>
  <si>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</si>
  <si>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</si>
  <si>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</si>
  <si>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</si>
  <si>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</si>
  <si>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</si>
  <si>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</si>
  <si>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</si>
  <si>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</si>
  <si>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</si>
  <si>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</si>
  <si>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</si>
  <si>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</si>
  <si>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</si>
  <si>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</si>
  <si>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</si>
  <si>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</si>
  <si>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</si>
  <si>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</si>
  <si>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</si>
  <si>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</si>
  <si>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</si>
  <si>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</si>
  <si>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</si>
  <si>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</si>
  <si>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</si>
  <si>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</si>
  <si>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</si>
  <si>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</si>
  <si>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</si>
  <si>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</si>
  <si>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</si>
  <si>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</si>
  <si>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</si>
  <si>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</si>
  <si>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</si>
  <si>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</si>
  <si>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</si>
  <si>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</si>
  <si>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</si>
  <si>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</si>
  <si>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</si>
  <si>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</si>
  <si>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</si>
  <si>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</si>
  <si>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</si>
  <si>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</si>
  <si>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</si>
  <si>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</si>
  <si>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</si>
  <si>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</si>
  <si>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</si>
  <si>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</si>
  <si>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</si>
  <si>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</si>
  <si>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</si>
  <si>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</si>
  <si>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</si>
  <si>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</si>
  <si>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</si>
  <si>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</si>
  <si>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</si>
  <si>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</si>
  <si>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</si>
  <si>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</si>
  <si>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</si>
  <si>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</si>
  <si>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</si>
  <si>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</si>
  <si>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</si>
  <si>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</si>
  <si>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</si>
  <si>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</si>
  <si>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</si>
  <si>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</si>
  <si>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</si>
  <si>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</si>
  <si>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</si>
  <si>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</si>
  <si>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</si>
  <si>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</si>
  <si>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</si>
  <si>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</si>
  <si>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</si>
  <si>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</si>
  <si>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</si>
  <si>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</si>
  <si>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</si>
  <si>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</si>
  <si>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</si>
  <si>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</si>
  <si>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</si>
  <si>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</si>
  <si>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</si>
  <si>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</si>
  <si>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</si>
  <si>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</si>
  <si>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</si>
  <si>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</si>
  <si>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</si>
  <si>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</si>
  <si>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</si>
  <si>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</si>
  <si>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</si>
  <si>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</si>
  <si>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</si>
  <si>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</si>
  <si>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</si>
  <si>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</si>
  <si>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</si>
  <si>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</si>
  <si>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</si>
  <si>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</si>
  <si>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</si>
  <si>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</si>
  <si>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</si>
  <si>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</si>
  <si>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</si>
  <si>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</si>
  <si>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</si>
  <si>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</si>
  <si>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</si>
  <si>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</si>
  <si>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</si>
  <si>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</si>
  <si>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</si>
  <si>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</si>
  <si>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</si>
  <si>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</si>
  <si>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</si>
  <si>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</si>
  <si>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</si>
  <si>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</si>
  <si>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</si>
  <si>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</si>
  <si>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</si>
  <si>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</si>
  <si>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</si>
  <si>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</si>
  <si>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</si>
  <si>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</si>
  <si>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</si>
  <si>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</si>
  <si>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</si>
  <si>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</si>
  <si>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</si>
  <si>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</si>
  <si>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</si>
  <si>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</si>
  <si>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</si>
  <si>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</si>
  <si>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</si>
  <si>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</si>
  <si>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</si>
  <si>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</si>
  <si>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</si>
  <si>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</si>
  <si>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</si>
  <si>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</si>
  <si>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</si>
  <si>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</si>
  <si>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</si>
  <si>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</si>
  <si>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</si>
  <si>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</si>
  <si>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</si>
  <si>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</si>
  <si>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</si>
  <si>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</si>
  <si>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</si>
  <si>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</si>
  <si>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</si>
  <si>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</si>
  <si>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</si>
  <si>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</si>
  <si>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</si>
  <si>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</si>
  <si>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</si>
  <si>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</si>
  <si>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</si>
  <si>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</si>
  <si>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</si>
  <si>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</si>
  <si>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</si>
  <si>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</si>
  <si>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</si>
  <si>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</si>
  <si>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</si>
  <si>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</si>
  <si>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</si>
  <si>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</si>
  <si>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</si>
  <si>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</si>
  <si>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</si>
  <si>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</si>
  <si>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</si>
  <si>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</si>
  <si>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</si>
  <si>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</si>
  <si>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</si>
  <si>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</si>
  <si>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</si>
  <si>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</si>
  <si>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</si>
  <si>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</si>
  <si>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</si>
  <si>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</si>
  <si>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</si>
  <si>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</si>
  <si>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</si>
  <si>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</si>
  <si>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</si>
  <si>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</si>
  <si>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</si>
  <si>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</si>
  <si>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</si>
  <si>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</si>
  <si>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</si>
  <si>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</si>
  <si>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</si>
  <si>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</si>
  <si>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</si>
  <si>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</si>
  <si>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</si>
  <si>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</si>
  <si>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</si>
  <si>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</si>
  <si>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</si>
  <si>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</si>
  <si>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</si>
  <si>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</si>
  <si>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</si>
  <si>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</si>
  <si>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</si>
  <si>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</si>
  <si>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</si>
  <si>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</si>
  <si>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</si>
  <si>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</si>
  <si>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</si>
  <si>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</si>
  <si>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</si>
  <si>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</si>
  <si>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</si>
  <si>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</si>
  <si>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</si>
  <si>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</si>
  <si>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</si>
  <si>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</si>
  <si>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</si>
  <si>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</si>
  <si>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</si>
  <si>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</si>
  <si>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</si>
  <si>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</si>
  <si>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</si>
  <si>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</si>
  <si>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</si>
  <si>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</si>
  <si>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</si>
  <si>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</si>
  <si>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</si>
  <si>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</si>
  <si>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</si>
  <si>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</si>
  <si>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</si>
  <si>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</si>
  <si>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</si>
  <si>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</si>
  <si>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</si>
  <si>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</si>
  <si>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</si>
  <si>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</si>
  <si>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</si>
  <si>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</si>
  <si>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</si>
  <si>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</si>
  <si>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</si>
  <si>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</si>
  <si>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</si>
  <si>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</si>
  <si>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</si>
  <si>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</si>
  <si>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</si>
  <si>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</si>
  <si>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</si>
  <si>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</si>
  <si>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</si>
  <si>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</si>
  <si>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</si>
  <si>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</si>
  <si>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</si>
  <si>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</si>
  <si>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</si>
  <si>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</si>
  <si>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</si>
  <si>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</si>
  <si>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</si>
  <si>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</si>
  <si>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</si>
  <si>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</si>
  <si>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</si>
  <si>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</si>
  <si>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</si>
  <si>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</si>
  <si>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</si>
  <si>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</si>
  <si>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</si>
  <si>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</si>
  <si>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</si>
  <si>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</si>
  <si>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</si>
  <si>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</si>
  <si>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</si>
  <si>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</si>
  <si>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</si>
  <si>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</si>
  <si>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</si>
  <si>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</si>
  <si>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</si>
  <si>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</si>
  <si>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</si>
  <si>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</si>
  <si>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</si>
  <si>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</si>
  <si>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</si>
  <si>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</si>
  <si>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</si>
  <si>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</si>
  <si>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</si>
  <si>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</si>
  <si>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</si>
  <si>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</si>
  <si>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</si>
  <si>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</si>
  <si>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</si>
  <si>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</si>
  <si>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</si>
  <si>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</si>
  <si>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</si>
  <si>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</si>
  <si>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</si>
  <si>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</si>
  <si>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</si>
  <si>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</si>
  <si>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</si>
  <si>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</si>
  <si>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</si>
  <si>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</si>
  <si>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</si>
  <si>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</si>
  <si>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</si>
  <si>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</si>
  <si>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</si>
  <si>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</si>
  <si>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</si>
  <si>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</si>
  <si>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</si>
  <si>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</si>
  <si>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</si>
  <si>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</si>
  <si>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</si>
  <si>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</si>
  <si>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</si>
  <si>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</si>
  <si>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</si>
  <si>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</si>
  <si>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</si>
  <si>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</si>
  <si>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</si>
  <si>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</si>
  <si>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</si>
  <si>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</si>
  <si>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</si>
  <si>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</si>
  <si>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</si>
  <si>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</si>
  <si>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</si>
  <si>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</si>
  <si>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</si>
  <si>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</si>
  <si>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</si>
  <si>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</si>
  <si>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</si>
  <si>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</si>
  <si>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</si>
  <si>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</si>
  <si>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</si>
  <si>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</si>
  <si>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</si>
  <si>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</si>
  <si>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</si>
  <si>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</si>
  <si>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</si>
  <si>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</si>
  <si>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</si>
  <si>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</si>
  <si>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</si>
  <si>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</si>
  <si>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</si>
  <si>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</si>
  <si>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</si>
  <si>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</si>
  <si>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</si>
  <si>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</si>
  <si>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</si>
  <si>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</si>
  <si>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</si>
  <si>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</si>
  <si>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</si>
  <si>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</si>
  <si>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</si>
  <si>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</si>
  <si>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</si>
  <si>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</si>
  <si>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</si>
  <si>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</si>
  <si>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</si>
  <si>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</si>
  <si>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</si>
  <si>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</si>
  <si>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</si>
  <si>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</si>
  <si>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</si>
  <si>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</si>
  <si>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</si>
  <si>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</si>
  <si>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</si>
  <si>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</si>
  <si>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</si>
  <si>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</si>
  <si>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</si>
  <si>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</si>
  <si>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</si>
  <si>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</si>
  <si>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</si>
  <si>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</si>
  <si>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</si>
  <si>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</si>
  <si>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</si>
  <si>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</si>
  <si>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</si>
  <si>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</si>
  <si>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</si>
  <si>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</si>
  <si>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</si>
  <si>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</si>
  <si>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</si>
  <si>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</si>
  <si>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</si>
  <si>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</si>
  <si>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</si>
  <si>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</si>
  <si>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</si>
  <si>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</si>
  <si>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</si>
  <si>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</si>
  <si>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</si>
  <si>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</si>
  <si>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</si>
  <si>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</si>
  <si>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</si>
  <si>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</si>
  <si>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</si>
  <si>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</si>
  <si>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</si>
  <si>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</si>
  <si>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</si>
  <si>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</si>
  <si>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</si>
  <si>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</si>
  <si>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</si>
  <si>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</si>
  <si>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</si>
  <si>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</si>
  <si>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</si>
  <si>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</si>
  <si>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</si>
  <si>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</si>
  <si>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</si>
  <si>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</si>
  <si>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</si>
  <si>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</si>
  <si>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</si>
  <si>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</si>
  <si>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</si>
  <si>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</si>
  <si>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</si>
  <si>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</si>
  <si>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</si>
  <si>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</si>
  <si>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</si>
  <si>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</si>
  <si>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</si>
  <si>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</si>
  <si>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</si>
  <si>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</si>
  <si>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</si>
  <si>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</si>
  <si>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</si>
  <si>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</si>
  <si>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</si>
  <si>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</si>
  <si>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</si>
  <si>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</si>
  <si>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</si>
  <si>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</si>
  <si>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</si>
  <si>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</si>
  <si>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</si>
  <si>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</si>
  <si>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</si>
  <si>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</si>
  <si>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</si>
  <si>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</si>
  <si>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</si>
  <si>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</si>
  <si>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</si>
  <si>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</si>
  <si>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</si>
  <si>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</si>
  <si>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</si>
  <si>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</si>
  <si>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</si>
  <si>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</si>
  <si>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</si>
  <si>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</si>
  <si>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</si>
  <si>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</si>
  <si>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</si>
  <si>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</si>
  <si>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</si>
  <si>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</si>
  <si>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</si>
  <si>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</si>
  <si>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</si>
  <si>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</si>
  <si>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</si>
  <si>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</si>
  <si>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</si>
  <si>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</si>
  <si>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</si>
  <si>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</si>
  <si>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</si>
  <si>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</si>
  <si>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</si>
  <si>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</si>
  <si>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</si>
  <si>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</si>
  <si>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</si>
  <si>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</si>
  <si>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</si>
  <si>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</si>
  <si>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</si>
  <si>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</si>
  <si>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</si>
  <si>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</si>
  <si>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</si>
  <si>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</si>
  <si>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</si>
  <si>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</si>
  <si>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</si>
  <si>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</si>
  <si>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</si>
  <si>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</si>
  <si>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</si>
  <si>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</si>
  <si>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</si>
  <si>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</si>
  <si>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</si>
  <si>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</si>
  <si>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</si>
  <si>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</si>
  <si>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</si>
  <si>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</si>
  <si>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</si>
  <si>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</si>
  <si>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</si>
  <si>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</si>
  <si>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</si>
  <si>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</si>
  <si>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</si>
  <si>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</si>
  <si>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</si>
  <si>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</si>
  <si>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</si>
  <si>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</si>
  <si>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</si>
  <si>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</si>
  <si>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</si>
  <si>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</si>
  <si>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</si>
  <si>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</si>
  <si>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</si>
  <si>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</si>
  <si>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</si>
  <si>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</si>
  <si>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</si>
  <si>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</si>
  <si>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</si>
  <si>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</si>
  <si>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</si>
  <si>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</si>
  <si>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</si>
  <si>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</si>
  <si>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</si>
  <si>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</si>
  <si>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</si>
  <si>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</si>
  <si>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</si>
  <si>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</si>
  <si>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</si>
  <si>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</si>
  <si>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</si>
  <si>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</si>
  <si>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</si>
  <si>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</si>
  <si>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</si>
  <si>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</si>
  <si>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</si>
  <si>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</si>
  <si>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</si>
  <si>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</si>
  <si>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</si>
  <si>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</si>
  <si>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</si>
  <si>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</si>
  <si>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</si>
  <si>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</si>
  <si>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</si>
  <si>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</si>
  <si>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</si>
  <si>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</si>
  <si>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</si>
  <si>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</si>
  <si>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</si>
  <si>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</si>
  <si>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</si>
  <si>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</si>
  <si>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</si>
  <si>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</si>
  <si>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</si>
  <si>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</si>
  <si>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</si>
  <si>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</si>
  <si>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</si>
  <si>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</si>
  <si>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</si>
  <si>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</si>
  <si>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</si>
  <si>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</si>
  <si>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</si>
  <si>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</si>
  <si>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</si>
  <si>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</si>
  <si>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</si>
  <si>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</si>
  <si>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</si>
  <si>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</si>
  <si>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</si>
  <si>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</si>
  <si>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</si>
  <si>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</si>
  <si>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</si>
  <si>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</si>
  <si>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</si>
  <si>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</si>
  <si>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</si>
  <si>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</si>
  <si>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</si>
  <si>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</si>
  <si>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</si>
  <si>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</si>
  <si>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</si>
  <si>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</si>
  <si>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</si>
  <si>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</si>
  <si>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</si>
  <si>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</si>
  <si>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</si>
  <si>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</si>
  <si>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</si>
  <si>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</si>
  <si>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</si>
  <si>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</si>
  <si>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</si>
  <si>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</si>
  <si>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</si>
  <si>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</si>
  <si>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</si>
  <si>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</si>
  <si>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</si>
  <si>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</si>
  <si>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</si>
  <si>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</si>
  <si>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</si>
  <si>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</si>
  <si>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</si>
  <si>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</si>
  <si>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</si>
  <si>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</si>
  <si>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</si>
  <si>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</si>
  <si>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</si>
  <si>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</si>
  <si>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</si>
  <si>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</si>
  <si>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</si>
  <si>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</si>
  <si>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</si>
  <si>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</si>
  <si>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</si>
  <si>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</si>
  <si>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</si>
  <si>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</si>
  <si>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</si>
  <si>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</si>
  <si>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</si>
  <si>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</si>
  <si>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</si>
  <si>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</si>
  <si>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</si>
  <si>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</si>
  <si>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</si>
  <si>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</si>
  <si>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</si>
  <si>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</si>
  <si>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</si>
  <si>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</si>
  <si>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</si>
  <si>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</si>
  <si>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</si>
  <si>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</si>
  <si>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</si>
  <si>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</si>
  <si>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</si>
  <si>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</si>
  <si>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</si>
  <si>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</si>
  <si>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</si>
  <si>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</si>
  <si>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</si>
  <si>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</si>
  <si>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</si>
  <si>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</si>
  <si>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</si>
  <si>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</si>
  <si>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</si>
  <si>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</si>
  <si>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</si>
  <si>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</si>
  <si>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</si>
  <si>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</si>
  <si>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</si>
  <si>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</si>
  <si>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</si>
  <si>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</si>
  <si>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</si>
  <si>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</si>
  <si>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</si>
  <si>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</si>
  <si>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</si>
  <si>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</si>
  <si>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</si>
  <si>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</si>
  <si>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</si>
  <si>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</si>
  <si>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</si>
  <si>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</si>
  <si>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</si>
  <si>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</si>
  <si>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</si>
  <si>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</si>
  <si>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</si>
  <si>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</si>
  <si>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</si>
  <si>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</si>
  <si>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</si>
  <si>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</si>
  <si>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</si>
  <si>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</si>
  <si>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</si>
  <si>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</si>
  <si>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</si>
  <si>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</si>
  <si>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</si>
  <si>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</si>
  <si>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</si>
  <si>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</si>
  <si>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</si>
  <si>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</si>
  <si>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</si>
  <si>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</si>
  <si>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</si>
  <si>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</si>
  <si>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</si>
  <si>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</si>
  <si>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</si>
  <si>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</si>
  <si>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</si>
  <si>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</si>
  <si>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</si>
  <si>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</si>
  <si>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</si>
  <si>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</si>
  <si>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</si>
  <si>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</si>
  <si>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</si>
  <si>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</si>
  <si>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</si>
  <si>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</si>
  <si>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</si>
  <si>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</si>
  <si>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</si>
  <si>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</si>
  <si>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</si>
  <si>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</si>
  <si>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</si>
  <si>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</si>
  <si>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</si>
  <si>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</si>
  <si>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</si>
  <si>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</si>
  <si>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</si>
  <si>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</si>
  <si>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</si>
  <si>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</si>
  <si>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</si>
  <si>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</si>
  <si>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</si>
  <si>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</si>
  <si>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</si>
  <si>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</si>
  <si>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</si>
  <si>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</si>
  <si>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</si>
  <si>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</si>
  <si>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</si>
  <si>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</si>
  <si>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</si>
  <si>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</si>
  <si>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</si>
  <si>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</si>
  <si>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</si>
  <si>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</si>
  <si>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</si>
  <si>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</si>
  <si>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</si>
  <si>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</si>
  <si>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</si>
  <si>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</si>
  <si>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</si>
  <si>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</si>
  <si>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</si>
  <si>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</si>
  <si>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</si>
  <si>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</si>
  <si>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</si>
  <si>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</si>
  <si>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</si>
  <si>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</si>
  <si>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</si>
  <si>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</si>
  <si>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</si>
  <si>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</si>
  <si>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</si>
  <si>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</si>
  <si>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</si>
  <si>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</si>
  <si>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</si>
  <si>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</si>
  <si>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</si>
  <si>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</si>
  <si>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</si>
  <si>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</si>
  <si>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</si>
  <si>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</si>
  <si>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</si>
  <si>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</si>
  <si>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</si>
  <si>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</si>
  <si>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</si>
  <si>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</si>
  <si>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</si>
  <si>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</si>
  <si>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</si>
  <si>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</si>
  <si>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</si>
  <si>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</si>
  <si>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</si>
  <si>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</si>
  <si>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</si>
  <si>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</si>
  <si>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</si>
  <si>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</si>
  <si>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</si>
  <si>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</si>
  <si>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</si>
  <si>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</si>
  <si>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</si>
  <si>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</si>
  <si>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</si>
  <si>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</si>
  <si>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</si>
  <si>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</si>
  <si>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</si>
  <si>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</si>
  <si>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</si>
  <si>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</si>
  <si>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</si>
  <si>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</si>
  <si>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</si>
  <si>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</si>
  <si>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</si>
  <si>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</si>
  <si>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</si>
  <si>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</si>
  <si>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</si>
  <si>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</si>
  <si>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</si>
  <si>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</si>
  <si>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</si>
  <si>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</si>
  <si>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</si>
  <si>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</si>
  <si>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</si>
  <si>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</si>
  <si>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</si>
  <si>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</si>
  <si>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</si>
  <si>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</si>
  <si>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</si>
  <si>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</si>
  <si>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</si>
  <si>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</si>
  <si>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</si>
  <si>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</si>
  <si>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</si>
  <si>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</si>
  <si>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</si>
  <si>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</si>
  <si>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</si>
  <si>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</si>
  <si>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</si>
  <si>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</si>
  <si>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</si>
  <si>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</si>
  <si>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</si>
  <si>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</si>
  <si>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</si>
  <si>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</si>
  <si>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</si>
  <si>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</si>
  <si>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</si>
  <si>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</si>
  <si>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</si>
  <si>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</si>
  <si>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</si>
  <si>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</si>
  <si>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</si>
  <si>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</si>
  <si>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</si>
  <si>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</si>
  <si>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</si>
  <si>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</si>
  <si>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</si>
  <si>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</si>
  <si>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</si>
  <si>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</si>
  <si>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</si>
  <si>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</si>
  <si>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</si>
  <si>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</si>
  <si>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</si>
  <si>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</si>
  <si>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</si>
  <si>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</si>
  <si>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</si>
  <si>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</si>
  <si>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</si>
  <si>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</si>
  <si>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</si>
  <si>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</si>
  <si>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</si>
  <si>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</si>
  <si>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</si>
  <si>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</si>
  <si>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</si>
  <si>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</si>
  <si>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</si>
  <si>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</si>
  <si>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</si>
  <si>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</si>
  <si>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</si>
  <si>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</si>
  <si>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</si>
  <si>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</si>
  <si>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</si>
  <si>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</si>
  <si>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</si>
  <si>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</si>
  <si>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</si>
  <si>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</si>
  <si>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</si>
  <si>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</si>
  <si>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</si>
  <si>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</si>
  <si>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</si>
  <si>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</si>
  <si>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</si>
  <si>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</si>
  <si>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</si>
  <si>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</si>
  <si>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</si>
  <si>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</si>
  <si>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</si>
  <si>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</si>
  <si>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</si>
  <si>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</si>
  <si>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</si>
  <si>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</si>
  <si>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</si>
  <si>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</si>
  <si>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</si>
  <si>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</si>
  <si>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</si>
  <si>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</si>
  <si>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</si>
  <si>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</si>
  <si>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</si>
  <si>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</si>
  <si>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</si>
  <si>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</si>
  <si>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</si>
  <si>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</si>
  <si>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</si>
  <si>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</si>
  <si>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</si>
  <si>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</si>
  <si>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</si>
  <si>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</si>
  <si>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</si>
  <si>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</si>
  <si>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</si>
  <si>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</si>
  <si>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</si>
  <si>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</si>
  <si>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</si>
  <si>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</si>
  <si>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</si>
  <si>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</si>
  <si>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</si>
  <si>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</si>
  <si>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</si>
  <si>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</si>
  <si>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</si>
  <si>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</si>
  <si>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</si>
  <si>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</si>
  <si>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</si>
  <si>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</si>
  <si>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</si>
  <si>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</si>
  <si>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</si>
  <si>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</si>
  <si>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</si>
  <si>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</si>
  <si>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</si>
  <si>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</si>
  <si>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</si>
  <si>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</si>
  <si>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</si>
  <si>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</si>
  <si>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</si>
  <si>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</si>
  <si>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</si>
  <si>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</si>
  <si>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</si>
  <si>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</si>
  <si>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</si>
  <si>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</si>
  <si>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</si>
  <si>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</si>
  <si>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</si>
  <si>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</si>
  <si>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</si>
  <si>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</si>
  <si>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</si>
  <si>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</si>
  <si>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</si>
  <si>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</si>
  <si>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</si>
  <si>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</si>
  <si>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</si>
  <si>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</si>
  <si>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</si>
  <si>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</si>
  <si>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</si>
  <si>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</si>
  <si>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</si>
  <si>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</si>
  <si>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</si>
  <si>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</si>
  <si>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</si>
  <si>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</si>
  <si>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</si>
  <si>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</si>
  <si>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</si>
  <si>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</si>
  <si>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</si>
  <si>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</si>
  <si>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</si>
  <si>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</si>
  <si>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</si>
  <si>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</si>
  <si>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</si>
  <si>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</si>
  <si>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</si>
  <si>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</si>
  <si>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</si>
  <si>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</si>
  <si>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</si>
  <si>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</si>
  <si>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</si>
  <si>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</si>
  <si>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</si>
  <si>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</si>
  <si>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</si>
  <si>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</si>
  <si>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</si>
  <si>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</si>
  <si>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</si>
  <si>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</si>
  <si>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</si>
  <si>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</si>
  <si>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</si>
  <si>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</si>
  <si>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</si>
  <si>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</si>
  <si>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</si>
  <si>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</si>
  <si>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</si>
  <si>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</si>
  <si>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</si>
  <si>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</si>
  <si>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</si>
  <si>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</si>
  <si>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</si>
  <si>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</si>
  <si>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</si>
  <si>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</si>
  <si>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</si>
  <si>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</si>
  <si>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</si>
  <si>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</si>
  <si>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</si>
  <si>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</si>
  <si>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</si>
  <si>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</si>
  <si>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</si>
  <si>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</si>
  <si>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</si>
  <si>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</si>
  <si>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</si>
  <si>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</si>
  <si>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</si>
  <si>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</si>
  <si>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</si>
  <si>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</si>
  <si>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</si>
  <si>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</si>
  <si>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</si>
  <si>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</si>
  <si>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</si>
  <si>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</si>
  <si>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</si>
  <si>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</si>
  <si>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</si>
  <si>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</si>
  <si>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</si>
  <si>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</si>
  <si>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</si>
  <si>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</si>
  <si>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</si>
  <si>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</si>
  <si>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</si>
  <si>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</si>
  <si>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</si>
  <si>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</si>
  <si>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</si>
  <si>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</si>
  <si>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</si>
  <si>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</si>
  <si>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</si>
  <si>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</si>
  <si>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</si>
  <si>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</si>
  <si>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</si>
  <si>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</si>
  <si>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</si>
  <si>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</si>
  <si>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</si>
  <si>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</si>
  <si>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</si>
  <si>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</si>
  <si>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</si>
  <si>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</si>
  <si>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</si>
  <si>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</si>
  <si>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</si>
  <si>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</si>
  <si>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</si>
  <si>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</si>
  <si>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</si>
  <si>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</si>
  <si>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</si>
  <si>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</si>
  <si>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</si>
  <si>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</si>
  <si>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</si>
  <si>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</si>
  <si>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</si>
  <si>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</si>
  <si>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</si>
  <si>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</si>
  <si>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</si>
  <si>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</si>
  <si>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</si>
  <si>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</si>
  <si>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</si>
  <si>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</si>
  <si>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</si>
  <si>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</si>
  <si>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</si>
  <si>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</si>
  <si>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</si>
  <si>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</si>
  <si>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</si>
  <si>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</si>
  <si>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</si>
  <si>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</si>
  <si>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</si>
  <si>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</si>
  <si>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</si>
  <si>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</si>
  <si>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</si>
  <si>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</si>
  <si>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</si>
  <si>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</si>
  <si>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</si>
  <si>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</si>
  <si>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</si>
  <si>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</si>
  <si>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</si>
  <si>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</si>
  <si>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</si>
  <si>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</si>
  <si>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</si>
  <si>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</si>
  <si>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</si>
  <si>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</si>
  <si>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</si>
  <si>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</si>
  <si>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</si>
  <si>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</si>
  <si>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</si>
  <si>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</si>
  <si>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</si>
  <si>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</si>
  <si>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</si>
  <si>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</si>
  <si>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</si>
  <si>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</si>
  <si>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</si>
  <si>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</si>
  <si>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</si>
  <si>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</si>
  <si>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</si>
  <si>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</si>
  <si>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</si>
  <si>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</si>
  <si>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</si>
  <si>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</si>
  <si>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</si>
  <si>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</si>
  <si>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</si>
  <si>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</si>
  <si>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</si>
  <si>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</si>
  <si>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</si>
  <si>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</si>
  <si>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</si>
  <si>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</si>
  <si>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</si>
  <si>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</si>
  <si>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</si>
  <si>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</si>
  <si>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</si>
  <si>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</si>
  <si>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</si>
  <si>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</si>
  <si>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</si>
  <si>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</si>
  <si>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</si>
  <si>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</si>
  <si>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</si>
  <si>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</si>
  <si>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</si>
  <si>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</si>
  <si>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</si>
  <si>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</si>
  <si>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</si>
  <si>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</si>
  <si>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</si>
  <si>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</si>
  <si>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</si>
  <si>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</si>
  <si>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</si>
  <si>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</si>
  <si>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</si>
  <si>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</si>
  <si>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</si>
  <si>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</si>
  <si>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</si>
  <si>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</si>
  <si>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</si>
  <si>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</si>
  <si>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</si>
  <si>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</si>
  <si>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</si>
  <si>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</si>
  <si>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</si>
  <si>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</si>
  <si>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</si>
  <si>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</si>
  <si>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</si>
  <si>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</si>
  <si>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</si>
  <si>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</si>
  <si>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</si>
  <si>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</si>
  <si>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</si>
  <si>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</si>
  <si>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</si>
  <si>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</si>
  <si>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</si>
  <si>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</si>
  <si>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</si>
  <si>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</si>
  <si>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</si>
  <si>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</si>
  <si>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</si>
  <si>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</si>
  <si>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</si>
  <si>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</si>
  <si>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</si>
  <si>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</si>
  <si>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</si>
  <si>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</si>
  <si>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</si>
  <si>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</si>
  <si>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</si>
  <si>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</si>
  <si>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</si>
  <si>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</si>
  <si>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</si>
  <si>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</si>
  <si>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</si>
  <si>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</si>
  <si>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</si>
  <si>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</si>
  <si>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</si>
  <si>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</si>
  <si>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</si>
  <si>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</si>
  <si>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</si>
  <si>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</si>
  <si>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</si>
  <si>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</si>
  <si>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</si>
  <si>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</si>
  <si>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</si>
  <si>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</si>
  <si>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</si>
  <si>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</si>
  <si>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</si>
  <si>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</si>
  <si>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</si>
  <si>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</si>
  <si>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</si>
  <si>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</si>
  <si>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</si>
  <si>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</si>
  <si>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</si>
  <si>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</si>
  <si>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</si>
  <si>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</si>
  <si>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</si>
  <si>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</si>
  <si>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</si>
  <si>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</si>
  <si>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</si>
  <si>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</si>
  <si>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</si>
  <si>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</si>
  <si>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</si>
  <si>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</si>
  <si>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</si>
  <si>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</si>
  <si>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</si>
  <si>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</si>
  <si>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</si>
  <si>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</si>
  <si>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</si>
  <si>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</si>
  <si>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</si>
  <si>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</si>
  <si>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</si>
  <si>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</si>
  <si>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</si>
  <si>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</si>
  <si>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</si>
  <si>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</si>
  <si>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</si>
  <si>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</si>
  <si>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</si>
  <si>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</si>
  <si>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</si>
  <si>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</si>
  <si>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</si>
  <si>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</si>
  <si>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</si>
  <si>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</si>
  <si>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</si>
  <si>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</si>
  <si>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</si>
  <si>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</si>
  <si>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</si>
  <si>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</si>
  <si>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</si>
  <si>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</si>
  <si>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</si>
  <si>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</si>
  <si>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</si>
  <si>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</si>
  <si>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</si>
  <si>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</si>
  <si>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</si>
  <si>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</si>
  <si>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</si>
  <si>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</si>
  <si>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</si>
  <si>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</si>
  <si>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</si>
  <si>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</si>
  <si>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</si>
  <si>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</si>
  <si>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</si>
  <si>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</si>
  <si>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</si>
  <si>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</si>
  <si>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</si>
  <si>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</si>
  <si>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</si>
  <si>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</si>
  <si>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</si>
  <si>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</si>
  <si>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</si>
  <si>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</si>
  <si>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</si>
  <si>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</si>
  <si>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</si>
  <si>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</si>
  <si>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</si>
  <si>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</si>
  <si>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</si>
  <si>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</si>
  <si>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</si>
  <si>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</si>
  <si>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</si>
  <si>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</si>
  <si>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</si>
  <si>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</si>
  <si>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</si>
  <si>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</si>
  <si>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</si>
  <si>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</si>
  <si>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</si>
  <si>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</si>
  <si>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</si>
  <si>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</si>
  <si>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</si>
  <si>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</si>
  <si>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</si>
  <si>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</si>
  <si>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</si>
  <si>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</si>
  <si>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</si>
  <si>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</si>
  <si>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</si>
  <si>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</si>
  <si>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</si>
  <si>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</si>
  <si>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</si>
  <si>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</si>
  <si>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</si>
  <si>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</si>
  <si>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</si>
  <si>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</si>
  <si>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</si>
  <si>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</si>
  <si>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</si>
  <si>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</si>
  <si>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</si>
  <si>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</si>
  <si>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</si>
  <si>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</si>
  <si>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</si>
  <si>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</si>
  <si>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</si>
  <si>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</si>
  <si>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</si>
  <si>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</si>
  <si>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</si>
  <si>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</si>
  <si>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</si>
  <si>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</si>
  <si>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</si>
  <si>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</si>
  <si>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</si>
  <si>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</si>
  <si>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</si>
  <si>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</si>
  <si>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</si>
  <si>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</si>
  <si>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</si>
  <si>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</si>
  <si>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</si>
  <si>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</si>
  <si>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</si>
  <si>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</si>
  <si>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</si>
  <si>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</si>
  <si>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</si>
  <si>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</si>
  <si>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</si>
  <si>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</si>
  <si>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</si>
  <si>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</si>
  <si>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</si>
  <si>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</si>
  <si>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</si>
  <si>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</si>
  <si>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</si>
  <si>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</si>
  <si>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</si>
  <si>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</si>
  <si>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</si>
  <si>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</si>
  <si>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</si>
  <si>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</si>
  <si>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</si>
  <si>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</si>
  <si>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</si>
  <si>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</si>
  <si>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</si>
  <si>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</si>
  <si>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</si>
  <si>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</si>
  <si>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</si>
  <si>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</si>
  <si>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</si>
  <si>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</si>
  <si>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</si>
  <si>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</si>
  <si>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</si>
  <si>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</si>
  <si>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</si>
  <si>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</si>
  <si>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</si>
  <si>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</si>
  <si>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</si>
  <si>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</si>
  <si>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</si>
  <si>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</si>
  <si>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</si>
  <si>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</si>
  <si>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</si>
  <si>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</si>
  <si>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</si>
  <si>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</si>
  <si>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</si>
  <si>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</si>
  <si>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</si>
  <si>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</si>
  <si>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</si>
  <si>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</si>
  <si>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</si>
  <si>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</si>
  <si>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</si>
  <si>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</si>
  <si>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</si>
  <si>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</si>
  <si>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</si>
  <si>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</si>
  <si>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</si>
  <si>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</si>
  <si>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</si>
  <si>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</si>
  <si>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</si>
  <si>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</si>
  <si>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</si>
  <si>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</si>
  <si>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</si>
  <si>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</si>
  <si>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</si>
  <si>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</si>
  <si>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</si>
  <si>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</si>
  <si>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</si>
  <si>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</si>
  <si>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</si>
  <si>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</si>
  <si>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</si>
  <si>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</si>
  <si>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</si>
  <si>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</si>
  <si>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</si>
  <si>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</si>
  <si>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</si>
  <si>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</si>
  <si>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</si>
  <si>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</si>
  <si>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</si>
  <si>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</si>
  <si>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</si>
  <si>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</si>
  <si>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</si>
  <si>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</si>
  <si>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</si>
  <si>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</si>
  <si>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</si>
  <si>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</si>
  <si>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</si>
  <si>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</si>
  <si>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</si>
  <si>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</si>
  <si>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</si>
  <si>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</si>
  <si>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</si>
  <si>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</si>
  <si>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</si>
  <si>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</si>
  <si>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</si>
  <si>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</si>
  <si>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</si>
  <si>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</si>
  <si>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</si>
  <si>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</si>
  <si>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</si>
  <si>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</si>
  <si>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</si>
  <si>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</si>
  <si>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</si>
  <si>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</si>
  <si>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</si>
  <si>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</si>
  <si>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</si>
  <si>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</si>
  <si>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</si>
  <si>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</si>
  <si>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</si>
  <si>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</si>
  <si>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</si>
  <si>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</si>
  <si>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</si>
  <si>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</si>
  <si>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</si>
  <si>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</si>
  <si>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</si>
  <si>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</si>
  <si>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</si>
  <si>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</si>
  <si>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</si>
  <si>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</si>
  <si>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</si>
  <si>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</si>
  <si>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</si>
  <si>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</si>
  <si>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</si>
  <si>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</si>
  <si>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</si>
  <si>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</si>
  <si>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</si>
  <si>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</si>
  <si>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</si>
  <si>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</si>
  <si>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</si>
  <si>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</si>
  <si>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</si>
  <si>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</si>
  <si>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</si>
  <si>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</si>
  <si>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</si>
  <si>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</si>
  <si>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</si>
  <si>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</si>
  <si>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</si>
  <si>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</si>
  <si>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</si>
  <si>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</si>
  <si>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</si>
  <si>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</si>
  <si>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</si>
  <si>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</si>
  <si>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</si>
  <si>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</si>
  <si>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</si>
  <si>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</si>
  <si>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</si>
  <si>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</si>
  <si>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</si>
  <si>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</si>
  <si>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</si>
  <si>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</si>
  <si>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</si>
  <si>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</si>
  <si>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</si>
  <si>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</si>
  <si>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</si>
  <si>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</si>
  <si>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</si>
  <si>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</si>
  <si>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</si>
  <si>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</si>
  <si>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</si>
  <si>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</si>
  <si>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</si>
  <si>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</si>
  <si>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</si>
  <si>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</si>
  <si>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</si>
  <si>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</si>
  <si>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</si>
  <si>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</si>
  <si>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</si>
  <si>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</si>
  <si>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</si>
  <si>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</si>
  <si>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</si>
  <si>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</si>
  <si>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</si>
  <si>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</si>
  <si>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</si>
  <si>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</si>
  <si>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</si>
  <si>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</si>
  <si>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</si>
  <si>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</si>
  <si>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</si>
  <si>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</si>
  <si>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</si>
  <si>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</si>
  <si>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</si>
  <si>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</si>
  <si>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</si>
  <si>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</si>
  <si>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</si>
  <si>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</si>
  <si>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</si>
  <si>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</si>
  <si>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</si>
  <si>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</si>
  <si>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</si>
  <si>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</si>
  <si>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</si>
  <si>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</si>
  <si>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</si>
  <si>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</si>
  <si>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</si>
  <si>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</si>
  <si>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</si>
  <si>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</si>
  <si>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</si>
  <si>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</si>
  <si>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</si>
  <si>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</si>
  <si>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</si>
  <si>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</si>
  <si>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</si>
  <si>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</si>
  <si>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</si>
  <si>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</si>
  <si>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</si>
  <si>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</si>
  <si>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</si>
  <si>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</si>
  <si>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</si>
  <si>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</si>
  <si>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</si>
  <si>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</si>
  <si>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</si>
  <si>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</si>
  <si>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</si>
  <si>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</si>
  <si>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</si>
  <si>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</si>
  <si>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</si>
  <si>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</si>
  <si>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</si>
  <si>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</si>
  <si>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</si>
  <si>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</si>
  <si>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</si>
  <si>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</si>
  <si>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</si>
  <si>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</si>
  <si>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</si>
  <si>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</si>
  <si>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</si>
  <si>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</si>
  <si>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</si>
  <si>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</si>
  <si>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</si>
  <si>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</si>
  <si>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</si>
  <si>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</si>
  <si>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</si>
  <si>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</si>
  <si>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</si>
  <si>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</si>
  <si>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</si>
  <si>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</si>
  <si>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</si>
  <si>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</si>
  <si>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</si>
  <si>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</si>
  <si>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</si>
  <si>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</si>
  <si>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</si>
  <si>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</si>
  <si>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</si>
  <si>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</si>
  <si>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</si>
  <si>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</si>
  <si>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</si>
  <si>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</si>
  <si>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</si>
  <si>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</si>
  <si>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</si>
  <si>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</si>
  <si>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</si>
  <si>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</si>
  <si>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</si>
  <si>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</si>
  <si>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</si>
  <si>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</si>
  <si>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</si>
  <si>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</si>
  <si>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</si>
  <si>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</si>
  <si>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</si>
  <si>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</si>
  <si>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</si>
  <si>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</si>
  <si>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</si>
  <si>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</si>
  <si>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</si>
  <si>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</si>
  <si>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</si>
  <si>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</si>
  <si>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</si>
  <si>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</si>
  <si>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</si>
  <si>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</si>
  <si>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</si>
  <si>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</si>
  <si>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</si>
  <si>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</si>
  <si>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</si>
  <si>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</si>
  <si>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</si>
  <si>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</si>
  <si>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</si>
  <si>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</si>
  <si>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</si>
  <si>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</si>
  <si>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</si>
  <si>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</si>
  <si>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</si>
  <si>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</si>
  <si>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</si>
  <si>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</si>
  <si>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</si>
  <si>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</si>
  <si>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</si>
  <si>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</si>
  <si>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</si>
  <si>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</si>
  <si>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</si>
  <si>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</si>
  <si>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</si>
  <si>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</si>
  <si>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</si>
  <si>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</si>
  <si>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</si>
  <si>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</si>
  <si>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</si>
  <si>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</si>
  <si>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</si>
  <si>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</si>
  <si>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</si>
  <si>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</si>
  <si>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</si>
  <si>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</si>
  <si>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</si>
  <si>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</si>
  <si>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</si>
  <si>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</si>
  <si>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</si>
  <si>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</si>
  <si>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</si>
  <si>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</si>
  <si>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</si>
  <si>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</si>
  <si>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</si>
  <si>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</si>
  <si>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</si>
  <si>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</si>
  <si>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</si>
  <si>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</si>
  <si>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</si>
  <si>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</si>
  <si>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</si>
  <si>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</si>
  <si>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</si>
  <si>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</si>
  <si>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</si>
  <si>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</si>
  <si>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</si>
  <si>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</si>
  <si>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</si>
  <si>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</si>
  <si>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</si>
  <si>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</si>
  <si>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</si>
  <si>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</si>
  <si>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</si>
  <si>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</si>
  <si>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</si>
  <si>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</si>
  <si>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</si>
  <si>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</si>
  <si>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</si>
  <si>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</si>
  <si>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</si>
  <si>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</si>
  <si>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</si>
  <si>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</si>
  <si>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</si>
  <si>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</si>
  <si>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</si>
  <si>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</si>
  <si>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</si>
  <si>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</si>
  <si>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</si>
  <si>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</si>
  <si>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</si>
  <si>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</si>
  <si>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</si>
  <si>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</si>
  <si>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</si>
  <si>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</si>
  <si>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</si>
  <si>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</si>
  <si>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</si>
  <si>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</si>
  <si>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</si>
  <si>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</si>
  <si>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</si>
  <si>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</si>
  <si>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</si>
  <si>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</si>
  <si>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</si>
  <si>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</si>
  <si>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</si>
  <si>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</si>
  <si>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</si>
  <si>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</si>
  <si>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</si>
  <si>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</si>
  <si>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</si>
  <si>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</si>
  <si>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</si>
  <si>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</si>
  <si>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</si>
  <si>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</si>
  <si>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</si>
  <si>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</si>
  <si>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</si>
  <si>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</si>
  <si>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</si>
  <si>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</si>
  <si>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</si>
  <si>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</si>
  <si>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</si>
  <si>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</si>
  <si>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</si>
  <si>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</si>
  <si>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</si>
  <si>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</si>
  <si>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</si>
  <si>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</si>
  <si>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</si>
  <si>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</si>
  <si>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</si>
  <si>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</si>
  <si>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</si>
  <si>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</si>
  <si>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</si>
  <si>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</si>
  <si>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</si>
  <si>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</si>
  <si>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</si>
  <si>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</si>
  <si>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</si>
  <si>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</si>
  <si>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</si>
  <si>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</si>
  <si>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</si>
  <si>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</si>
  <si>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</si>
  <si>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</si>
  <si>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</si>
  <si>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</si>
  <si>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</si>
  <si>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</si>
  <si>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</si>
  <si>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</si>
  <si>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</si>
  <si>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</si>
  <si>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</si>
  <si>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</si>
  <si>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</si>
  <si>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</si>
  <si>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</si>
  <si>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</si>
  <si>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</si>
  <si>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</si>
  <si>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</si>
  <si>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</si>
  <si>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</si>
  <si>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</si>
  <si>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</si>
  <si>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</si>
  <si>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</si>
  <si>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</si>
  <si>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</si>
  <si>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</si>
  <si>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</si>
  <si>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</si>
  <si>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</si>
  <si>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</si>
  <si>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</si>
  <si>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</si>
  <si>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</si>
  <si>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</si>
  <si>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</si>
  <si>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</si>
  <si>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</si>
  <si>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</si>
  <si>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</si>
  <si>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</si>
  <si>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</si>
  <si>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</si>
  <si>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</si>
  <si>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</si>
  <si>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</si>
  <si>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</si>
  <si>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</si>
  <si>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</si>
  <si>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</si>
  <si>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</si>
  <si>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</si>
  <si>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</si>
  <si>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</si>
  <si>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</si>
  <si>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</si>
  <si>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</si>
  <si>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</si>
  <si>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</si>
  <si>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</si>
  <si>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</si>
  <si>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</si>
  <si>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</si>
  <si>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</si>
  <si>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</si>
  <si>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</si>
  <si>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</si>
  <si>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</si>
  <si>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</si>
  <si>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</si>
  <si>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</si>
  <si>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</si>
  <si>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</si>
  <si>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</si>
  <si>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</si>
  <si>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</si>
  <si>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</si>
  <si>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</si>
  <si>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</si>
  <si>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</si>
  <si>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</si>
  <si>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</si>
  <si>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</si>
  <si>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</si>
  <si>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</si>
  <si>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</si>
  <si>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</si>
  <si>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</si>
  <si>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</si>
  <si>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</si>
  <si>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</si>
  <si>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</si>
  <si>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</si>
  <si>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</si>
  <si>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</si>
  <si>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</si>
  <si>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</si>
  <si>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</si>
  <si>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</si>
  <si>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</si>
  <si>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</si>
  <si>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</si>
  <si>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</si>
  <si>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</si>
  <si>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</si>
  <si>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</si>
  <si>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</si>
  <si>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</si>
  <si>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</si>
  <si>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</si>
  <si>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</si>
  <si>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</si>
  <si>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</si>
  <si>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</si>
  <si>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</si>
  <si>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</si>
  <si>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</si>
  <si>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</si>
  <si>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</si>
  <si>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</si>
  <si>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</si>
  <si>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</si>
  <si>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</si>
  <si>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</si>
  <si>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</si>
  <si>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</si>
  <si>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</si>
  <si>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</si>
  <si>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</si>
  <si>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</si>
  <si>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</si>
  <si>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</si>
  <si>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</si>
  <si>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</si>
  <si>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</si>
  <si>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</si>
  <si>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</si>
  <si>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</si>
  <si>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</si>
  <si>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</si>
  <si>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</si>
  <si>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</si>
  <si>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</si>
  <si>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</si>
  <si>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</si>
  <si>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</si>
  <si>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</si>
  <si>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</si>
  <si>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</si>
  <si>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</si>
  <si>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</si>
  <si>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</si>
  <si>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</si>
  <si>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</si>
  <si>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</si>
  <si>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</si>
  <si>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</si>
  <si>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</si>
  <si>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</si>
  <si>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</si>
  <si>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</si>
  <si>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</si>
  <si>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</si>
  <si>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</si>
  <si>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</si>
  <si>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</si>
  <si>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</si>
  <si>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</si>
  <si>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</si>
  <si>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</si>
  <si>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</si>
  <si>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</si>
  <si>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</si>
  <si>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</si>
  <si>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</si>
  <si>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</si>
  <si>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</si>
  <si>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</si>
  <si>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</si>
  <si>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</si>
  <si>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</si>
  <si>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</si>
  <si>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</si>
  <si>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</si>
  <si>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</si>
  <si>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</si>
  <si>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</si>
  <si>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</si>
  <si>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</si>
  <si>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</si>
  <si>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</si>
  <si>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</si>
  <si>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</si>
  <si>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</si>
  <si>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</si>
  <si>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</si>
  <si>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</si>
  <si>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</si>
  <si>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</si>
  <si>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</si>
  <si>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</si>
  <si>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</si>
  <si>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</si>
  <si>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</si>
  <si>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</si>
  <si>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</si>
  <si>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</si>
  <si>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</si>
  <si>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</si>
  <si>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</si>
  <si>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</si>
  <si>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</si>
  <si>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</si>
  <si>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</si>
  <si>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</si>
  <si>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</si>
  <si>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</si>
  <si>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</si>
  <si>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</si>
  <si>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</si>
  <si>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</si>
  <si>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</si>
  <si>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</si>
  <si>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</si>
  <si>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</si>
  <si>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</si>
  <si>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</si>
  <si>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</si>
  <si>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</si>
  <si>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</si>
  <si>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</si>
  <si>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</si>
  <si>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</si>
  <si>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</si>
  <si>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</si>
  <si>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</si>
  <si>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</si>
  <si>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</si>
  <si>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</si>
  <si>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</si>
  <si>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</si>
  <si>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</si>
  <si>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</si>
  <si>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</si>
  <si>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</si>
  <si>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</si>
  <si>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</si>
  <si>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</si>
  <si>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</si>
  <si>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</si>
  <si>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</si>
  <si>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</si>
  <si>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</si>
  <si>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</si>
  <si>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</si>
  <si>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</si>
  <si>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</si>
  <si>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</si>
  <si>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</si>
  <si>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</si>
  <si>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</si>
  <si>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</si>
  <si>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</si>
  <si>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</si>
  <si>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</si>
  <si>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</si>
  <si>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</si>
  <si>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</si>
  <si>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</si>
  <si>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</si>
  <si>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</si>
  <si>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</si>
  <si>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</si>
  <si>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</si>
  <si>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</si>
  <si>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</si>
  <si>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</si>
  <si>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</si>
  <si>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</si>
  <si>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</si>
  <si>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</si>
  <si>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</si>
  <si>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</si>
  <si>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</si>
  <si>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</si>
  <si>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</si>
  <si>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</si>
  <si>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</si>
  <si>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</si>
  <si>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</si>
  <si>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</si>
  <si>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</si>
  <si>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</si>
  <si>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</si>
  <si>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</si>
  <si>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</si>
  <si>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</si>
  <si>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</si>
  <si>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</si>
  <si>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</si>
  <si>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</si>
  <si>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</si>
  <si>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</si>
  <si>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</si>
  <si>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</si>
  <si>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</si>
  <si>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</si>
  <si>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</si>
  <si>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</si>
  <si>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</si>
  <si>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</si>
  <si>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</si>
  <si>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</si>
  <si>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</si>
  <si>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</si>
  <si>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</si>
  <si>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</si>
  <si>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</si>
  <si>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</si>
  <si>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</si>
  <si>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</si>
  <si>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</si>
  <si>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</si>
  <si>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</si>
  <si>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</si>
  <si>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</si>
  <si>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</si>
  <si>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</si>
  <si>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</si>
  <si>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</si>
  <si>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</si>
  <si>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</si>
  <si>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</si>
  <si>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</si>
  <si>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</si>
  <si>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</si>
  <si>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</si>
  <si>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</si>
  <si>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</si>
  <si>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</si>
  <si>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</si>
  <si>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</si>
  <si>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</si>
  <si>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</si>
  <si>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</si>
  <si>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</si>
  <si>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</si>
  <si>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</si>
  <si>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</si>
  <si>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</si>
  <si>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</si>
  <si>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</si>
  <si>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</si>
  <si>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</si>
  <si>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</si>
  <si>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</si>
  <si>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</si>
  <si>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</si>
  <si>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</si>
  <si>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</si>
  <si>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</si>
  <si>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</si>
  <si>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</si>
  <si>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</si>
  <si>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</si>
  <si>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</si>
  <si>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</si>
  <si>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</si>
  <si>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</si>
  <si>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</si>
  <si>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</si>
  <si>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</si>
  <si>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</si>
  <si>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</si>
  <si>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</si>
  <si>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</si>
  <si>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</si>
  <si>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</si>
  <si>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</si>
  <si>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</si>
  <si>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</si>
  <si>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</si>
  <si>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</si>
  <si>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</si>
  <si>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</si>
  <si>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</si>
  <si>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</si>
  <si>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</si>
  <si>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</si>
  <si>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</si>
  <si>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</si>
  <si>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</si>
  <si>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</si>
  <si>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</si>
  <si>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</si>
  <si>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</si>
  <si>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</si>
  <si>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</si>
  <si>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</si>
  <si>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</si>
  <si>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</si>
  <si>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</si>
  <si>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</si>
  <si>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</si>
  <si>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</si>
  <si>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</si>
  <si>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</si>
  <si>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</si>
  <si>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</si>
  <si>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</si>
  <si>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</si>
  <si>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</si>
  <si>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</si>
  <si>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</si>
  <si>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</si>
  <si>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</si>
  <si>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</si>
  <si>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</si>
  <si>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</si>
  <si>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</si>
  <si>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</si>
  <si>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</si>
  <si>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</si>
  <si>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</si>
  <si>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</si>
  <si>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</si>
  <si>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</si>
  <si>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</si>
  <si>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</si>
  <si>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</si>
  <si>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</si>
  <si>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</si>
  <si>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</si>
  <si>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</si>
  <si>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</si>
  <si>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</si>
  <si>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</si>
  <si>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</si>
  <si>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</si>
  <si>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</si>
  <si>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</si>
  <si>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</si>
  <si>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</si>
  <si>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</si>
  <si>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</si>
  <si>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</si>
  <si>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</si>
  <si>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</si>
  <si>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</si>
  <si>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</si>
  <si>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</si>
  <si>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</si>
  <si>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</si>
  <si>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</si>
  <si>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</si>
  <si>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</si>
  <si>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</si>
  <si>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</si>
  <si>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</si>
  <si>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</si>
  <si>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</si>
  <si>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</si>
  <si>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</si>
  <si>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</si>
  <si>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</si>
  <si>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</si>
  <si>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</si>
  <si>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</si>
  <si>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</si>
  <si>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</si>
  <si>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</si>
  <si>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</si>
  <si>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</si>
  <si>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</si>
  <si>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</si>
  <si>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</si>
  <si>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</si>
  <si>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</si>
  <si>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</si>
  <si>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</si>
  <si>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</si>
  <si>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</si>
  <si>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</si>
  <si>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</si>
  <si>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</si>
  <si>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</si>
  <si>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</si>
  <si>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</si>
  <si>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</si>
  <si>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</si>
  <si>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</si>
  <si>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</si>
  <si>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</si>
  <si>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</si>
  <si>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</si>
  <si>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</si>
  <si>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</si>
  <si>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</si>
  <si>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</si>
  <si>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</si>
  <si>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</si>
  <si>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</si>
  <si>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</si>
  <si>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</si>
  <si>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</si>
  <si>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</si>
  <si>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</si>
  <si>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</si>
  <si>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</si>
  <si>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</si>
  <si>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</si>
  <si>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</si>
  <si>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</si>
  <si>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</si>
  <si>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</si>
  <si>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</si>
  <si>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</si>
  <si>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</si>
  <si>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</si>
  <si>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</si>
  <si>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</si>
  <si>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</si>
  <si>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</si>
  <si>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</si>
  <si>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</si>
  <si>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</si>
  <si>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</si>
  <si>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</si>
  <si>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</si>
  <si>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</si>
  <si>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</si>
  <si>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</si>
  <si>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</si>
  <si>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</si>
  <si>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</si>
  <si>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</si>
  <si>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</si>
  <si>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</si>
  <si>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</si>
  <si>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</si>
  <si>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</si>
  <si>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</si>
  <si>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</si>
  <si>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</si>
  <si>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</si>
  <si>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</si>
  <si>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</si>
  <si>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</si>
  <si>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</si>
  <si>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</si>
  <si>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</si>
  <si>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</si>
  <si>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</si>
  <si>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</si>
  <si>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</si>
  <si>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</si>
  <si>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</si>
  <si>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</si>
  <si>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</si>
  <si>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</si>
  <si>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</si>
  <si>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</si>
  <si>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</si>
  <si>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</si>
  <si>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</si>
  <si>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</si>
  <si>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</si>
  <si>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</si>
  <si>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</si>
  <si>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</si>
  <si>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</si>
  <si>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</si>
  <si>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</si>
  <si>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</si>
  <si>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</si>
  <si>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</si>
  <si>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</si>
  <si>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</si>
  <si>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</si>
  <si>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</si>
  <si>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</si>
  <si>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</si>
  <si>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</si>
  <si>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</si>
  <si>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</si>
  <si>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</si>
  <si>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</si>
  <si>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</si>
  <si>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</si>
  <si>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</si>
  <si>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</si>
  <si>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</si>
  <si>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</si>
  <si>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</si>
  <si>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</si>
  <si>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</si>
  <si>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</si>
  <si>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</si>
  <si>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</si>
  <si>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</si>
  <si>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</si>
  <si>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</si>
  <si>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</si>
  <si>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</si>
  <si>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</si>
  <si>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</si>
  <si>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</si>
  <si>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</si>
  <si>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</si>
  <si>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</si>
  <si>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</si>
  <si>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</si>
  <si>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</si>
  <si>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</si>
  <si>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</si>
  <si>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</si>
  <si>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</si>
  <si>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</si>
  <si>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</si>
  <si>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</si>
  <si>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</si>
  <si>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</si>
  <si>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</si>
  <si>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</si>
  <si>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</si>
  <si>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</si>
  <si>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</si>
  <si>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</si>
  <si>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</si>
  <si>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</si>
  <si>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</si>
  <si>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</si>
  <si>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</si>
  <si>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</si>
  <si>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</si>
  <si>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</si>
  <si>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</si>
  <si>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</si>
  <si>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</si>
  <si>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</si>
  <si>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</si>
  <si>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</si>
  <si>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</si>
  <si>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</si>
  <si>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</si>
  <si>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</si>
  <si>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</si>
  <si>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</si>
  <si>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</si>
  <si>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</si>
  <si>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</si>
  <si>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</si>
  <si>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</si>
  <si>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</si>
  <si>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</si>
  <si>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</si>
  <si>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</si>
  <si>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</si>
  <si>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</si>
  <si>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</si>
  <si>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</si>
  <si>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</si>
  <si>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</si>
  <si>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</si>
  <si>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</si>
  <si>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</si>
  <si>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</si>
  <si>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</si>
  <si>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</si>
  <si>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</si>
  <si>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</si>
  <si>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</si>
  <si>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</si>
  <si>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</si>
  <si>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</si>
  <si>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</si>
  <si>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</si>
  <si>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</si>
  <si>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</si>
  <si>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</si>
  <si>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</si>
  <si>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</si>
  <si>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</si>
  <si>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</si>
  <si>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</si>
  <si>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</si>
  <si>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</si>
  <si>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</si>
  <si>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</si>
  <si>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</si>
  <si>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</si>
  <si>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</si>
  <si>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</si>
  <si>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</si>
  <si>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</si>
  <si>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</si>
  <si>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</si>
  <si>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</si>
  <si>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</si>
  <si>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</si>
  <si>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</si>
  <si>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</si>
  <si>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</si>
  <si>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</si>
  <si>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</si>
  <si>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</si>
  <si>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</si>
  <si>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</si>
  <si>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</si>
  <si>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</si>
  <si>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</si>
  <si>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</si>
  <si>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</si>
  <si>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</si>
  <si>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</si>
  <si>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</si>
  <si>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</si>
  <si>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</si>
  <si>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</si>
  <si>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</si>
  <si>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</si>
  <si>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</si>
  <si>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</si>
  <si>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</si>
  <si>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</si>
  <si>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</si>
  <si>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</si>
  <si>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</si>
  <si>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</si>
  <si>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</si>
  <si>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</si>
  <si>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</si>
  <si>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</si>
  <si>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</si>
  <si>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</si>
  <si>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</si>
  <si>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</si>
  <si>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</si>
  <si>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</si>
  <si>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</si>
  <si>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</si>
  <si>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</si>
  <si>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</si>
  <si>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</si>
  <si>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</si>
  <si>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</si>
  <si>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</si>
  <si>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</si>
  <si>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</si>
  <si>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</si>
  <si>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</si>
  <si>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</si>
  <si>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</si>
  <si>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</si>
  <si>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</si>
  <si>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</si>
  <si>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</si>
  <si>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</si>
  <si>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</si>
  <si>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</si>
  <si>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</si>
  <si>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</si>
  <si>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</si>
  <si>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</si>
  <si>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</si>
  <si>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</si>
  <si>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</si>
  <si>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</si>
  <si>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</si>
  <si>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</si>
  <si>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</si>
  <si>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</si>
  <si>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</si>
  <si>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</si>
  <si>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</si>
  <si>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</si>
  <si>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</si>
  <si>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</si>
  <si>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</si>
  <si>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</si>
  <si>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</si>
  <si>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</si>
  <si>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</si>
  <si>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</si>
  <si>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</si>
  <si>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</si>
  <si>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</si>
  <si>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</si>
  <si>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</si>
  <si>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</si>
  <si>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</si>
  <si>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</si>
  <si>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</si>
  <si>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</si>
  <si>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</si>
  <si>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</si>
  <si>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</si>
  <si>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</si>
  <si>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</si>
  <si>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</si>
  <si>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</si>
  <si>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</si>
  <si>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</si>
  <si>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</si>
  <si>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</si>
  <si>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</si>
  <si>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</si>
  <si>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</si>
  <si>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</si>
  <si>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</si>
  <si>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</si>
  <si>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</si>
  <si>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</si>
  <si>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</si>
  <si>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</si>
  <si>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</si>
  <si>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</si>
  <si>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</si>
  <si>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</si>
  <si>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</si>
  <si>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</si>
  <si>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</si>
  <si>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</si>
  <si>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</si>
  <si>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</si>
  <si>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</si>
  <si>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</si>
  <si>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</si>
  <si>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</si>
  <si>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</si>
  <si>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</si>
  <si>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</si>
  <si>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</si>
  <si>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</si>
  <si>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</si>
  <si>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</si>
  <si>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</si>
  <si>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</si>
  <si>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</si>
  <si>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</si>
  <si>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</si>
  <si>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</si>
  <si>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</si>
  <si>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</si>
  <si>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</si>
  <si>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</si>
  <si>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</si>
  <si>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</si>
  <si>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</si>
  <si>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</si>
  <si>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</si>
  <si>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</si>
  <si>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</si>
  <si>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</si>
  <si>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</si>
  <si>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</si>
  <si>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</si>
  <si>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</si>
  <si>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</si>
  <si>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</si>
  <si>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</si>
  <si>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</si>
  <si>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</si>
  <si>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</si>
  <si>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</si>
  <si>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</si>
  <si>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</si>
  <si>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</si>
  <si>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</si>
  <si>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</si>
  <si>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</si>
  <si>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</si>
  <si>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</si>
  <si>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</si>
  <si>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</si>
  <si>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</si>
  <si>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</si>
  <si>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</si>
  <si>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</si>
  <si>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</si>
  <si>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</si>
  <si>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</si>
  <si>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</si>
  <si>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</si>
  <si>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</si>
  <si>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</si>
  <si>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</si>
  <si>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</si>
  <si>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</si>
  <si>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</si>
  <si>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</si>
  <si>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</si>
  <si>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</si>
  <si>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</si>
  <si>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</si>
  <si>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</si>
  <si>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</si>
  <si>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</si>
  <si>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</si>
  <si>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</si>
  <si>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</si>
  <si>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</si>
  <si>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</si>
  <si>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</si>
  <si>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</si>
  <si>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</si>
  <si>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</si>
  <si>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</si>
  <si>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</si>
  <si>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</si>
  <si>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</si>
  <si>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</si>
  <si>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</si>
  <si>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</si>
  <si>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</si>
  <si>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</si>
  <si>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</si>
  <si>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</si>
  <si>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</si>
  <si>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</si>
  <si>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</si>
  <si>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</si>
  <si>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</si>
  <si>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</si>
  <si>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</si>
  <si>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</si>
  <si>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</si>
  <si>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</si>
  <si>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</si>
  <si>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</si>
  <si>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</si>
  <si>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</si>
  <si>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</si>
  <si>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</si>
  <si>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</si>
  <si>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</si>
  <si>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</si>
  <si>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</si>
  <si>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</si>
  <si>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</si>
  <si>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</si>
  <si>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</si>
  <si>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</si>
  <si>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</si>
  <si>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</si>
  <si>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</si>
  <si>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</si>
  <si>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</si>
  <si>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</si>
  <si>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</si>
  <si>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</si>
  <si>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</si>
  <si>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</si>
  <si>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</si>
  <si>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</si>
  <si>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</si>
  <si>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</si>
  <si>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</si>
  <si>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</si>
  <si>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</si>
  <si>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</si>
  <si>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</si>
  <si>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</si>
  <si>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</si>
  <si>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</si>
  <si>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</si>
  <si>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</si>
  <si>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</si>
  <si>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</si>
  <si>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</si>
  <si>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</si>
  <si>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</si>
  <si>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</si>
  <si>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</si>
  <si>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</si>
  <si>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</si>
  <si>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</si>
  <si>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</si>
  <si>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</si>
  <si>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</si>
  <si>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</si>
  <si>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</si>
  <si>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</si>
  <si>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</si>
  <si>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</si>
  <si>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</si>
  <si>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</si>
  <si>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</si>
  <si>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</si>
  <si>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</si>
  <si>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</si>
  <si>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</si>
  <si>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</si>
  <si>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</si>
  <si>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</si>
  <si>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</si>
  <si>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</si>
  <si>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</si>
  <si>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</si>
  <si>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</si>
  <si>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</si>
  <si>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</si>
  <si>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</si>
  <si>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</si>
  <si>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</si>
  <si>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</si>
  <si>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</si>
  <si>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</si>
  <si>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</si>
  <si>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</si>
  <si>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</si>
  <si>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</si>
  <si>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</si>
  <si>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</si>
  <si>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</si>
  <si>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</si>
  <si>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</si>
  <si>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</si>
  <si>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</si>
  <si>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</si>
  <si>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</si>
  <si>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</si>
  <si>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</si>
  <si>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</si>
  <si>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</si>
  <si>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</si>
  <si>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</si>
  <si>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</si>
  <si>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</si>
  <si>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</si>
  <si>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</si>
  <si>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</si>
  <si>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</si>
  <si>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</si>
  <si>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</si>
  <si>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</si>
  <si>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</si>
  <si>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</si>
  <si>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</si>
  <si>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</si>
  <si>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</si>
  <si>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</si>
  <si>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</si>
  <si>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</si>
  <si>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</si>
  <si>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</si>
  <si>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</si>
  <si>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</si>
  <si>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</si>
  <si>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</si>
  <si>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</si>
  <si>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</si>
  <si>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</si>
  <si>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</si>
  <si>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</si>
  <si>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</si>
  <si>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</si>
  <si>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</si>
  <si>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</si>
  <si>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</si>
  <si>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</si>
  <si>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</si>
  <si>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</si>
  <si>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</si>
  <si>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</si>
  <si>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</si>
  <si>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</si>
  <si>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</si>
  <si>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</si>
  <si>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</si>
  <si>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</si>
  <si>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</si>
  <si>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</si>
  <si>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</si>
  <si>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</si>
  <si>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</si>
  <si>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</si>
  <si>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</si>
  <si>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</si>
  <si>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</si>
  <si>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</si>
  <si>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</si>
  <si>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</si>
  <si>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</si>
  <si>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</si>
  <si>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</si>
  <si>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</si>
  <si>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</si>
  <si>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</si>
  <si>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</si>
  <si>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</si>
  <si>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</si>
  <si>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</si>
  <si>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</si>
  <si>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</si>
  <si>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</si>
  <si>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</si>
  <si>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</si>
  <si>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</si>
  <si>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</si>
  <si>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</si>
  <si>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</si>
  <si>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</si>
  <si>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</si>
  <si>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</si>
  <si>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</si>
  <si>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</si>
  <si>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</si>
  <si>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</si>
  <si>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</si>
  <si>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</si>
  <si>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</si>
  <si>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</si>
  <si>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</si>
  <si>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</si>
  <si>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</si>
  <si>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</si>
  <si>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</si>
  <si>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</si>
  <si>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</si>
  <si>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</si>
  <si>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</si>
  <si>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</si>
  <si>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</si>
  <si>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</si>
  <si>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</si>
  <si>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</si>
  <si>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</si>
  <si>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</si>
  <si>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</si>
  <si>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</si>
  <si>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</si>
  <si>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</si>
  <si>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</si>
  <si>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</si>
  <si>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</si>
  <si>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</si>
  <si>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</si>
  <si>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</si>
  <si>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</si>
  <si>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</si>
  <si>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</si>
  <si>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</si>
  <si>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</si>
  <si>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</si>
  <si>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</si>
  <si>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</si>
  <si>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</si>
  <si>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</si>
  <si>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</si>
  <si>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</si>
  <si>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</si>
  <si>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</si>
  <si>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</si>
  <si>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</si>
  <si>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</si>
  <si>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</si>
  <si>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</si>
  <si>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</si>
  <si>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</si>
  <si>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</si>
  <si>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</si>
  <si>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</si>
  <si>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</si>
  <si>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</si>
  <si>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</si>
  <si>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</si>
  <si>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</si>
  <si>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</si>
  <si>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</si>
  <si>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</si>
  <si>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</si>
  <si>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</si>
  <si>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</si>
  <si>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</si>
  <si>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</si>
  <si>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</si>
  <si>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</si>
  <si>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</si>
  <si>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</si>
  <si>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</si>
  <si>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</si>
  <si>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</si>
  <si>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</si>
  <si>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</si>
  <si>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</si>
  <si>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</si>
  <si>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</si>
  <si>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</si>
  <si>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</si>
  <si>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</si>
  <si>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</si>
  <si>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</si>
  <si>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</si>
  <si>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</si>
  <si>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</si>
  <si>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</si>
  <si>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</si>
  <si>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</si>
  <si>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</si>
  <si>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</si>
  <si>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</si>
  <si>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</si>
  <si>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</si>
  <si>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</si>
  <si>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</si>
  <si>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</si>
  <si>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</si>
  <si>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</si>
  <si>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</si>
  <si>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</si>
  <si>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</si>
  <si>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</si>
  <si>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</si>
  <si>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</si>
  <si>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</si>
  <si>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</si>
  <si>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</si>
  <si>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</si>
  <si>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</si>
  <si>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</si>
  <si>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</si>
  <si>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</si>
  <si>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</si>
  <si>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</si>
  <si>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</si>
  <si>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</si>
  <si>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</si>
  <si>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</si>
  <si>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</si>
  <si>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</si>
  <si>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</si>
  <si>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</si>
  <si>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</si>
  <si>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</si>
  <si>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</si>
  <si>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</si>
  <si>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</si>
  <si>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</si>
  <si>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</si>
  <si>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</si>
  <si>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</si>
  <si>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</si>
  <si>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</si>
  <si>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</si>
  <si>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</si>
  <si>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</si>
  <si>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</si>
  <si>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</si>
  <si>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</si>
  <si>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</si>
  <si>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</si>
  <si>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</si>
  <si>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</si>
  <si>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</si>
  <si>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</si>
  <si>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</si>
  <si>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</si>
  <si>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</si>
  <si>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</si>
  <si>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</si>
  <si>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</si>
  <si>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</si>
  <si>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</si>
  <si>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</si>
  <si>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</si>
  <si>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</si>
  <si>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</si>
  <si>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</si>
  <si>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</si>
  <si>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</si>
  <si>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</si>
  <si>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</si>
  <si>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</si>
  <si>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</si>
  <si>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</si>
  <si>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</si>
  <si>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</si>
  <si>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</si>
  <si>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</si>
  <si>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</si>
  <si>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</si>
  <si>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</si>
  <si>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</si>
  <si>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</si>
  <si>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</si>
  <si>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</si>
  <si>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</si>
  <si>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</si>
  <si>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</si>
  <si>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</si>
  <si>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</si>
  <si>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</si>
  <si>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</si>
  <si>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</si>
  <si>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</si>
  <si>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</si>
  <si>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</si>
  <si>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</si>
  <si>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</si>
  <si>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</si>
  <si>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</si>
  <si>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</si>
  <si>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</si>
  <si>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</si>
  <si>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</si>
  <si>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</si>
  <si>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</si>
  <si>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</si>
  <si>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</si>
  <si>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</si>
  <si>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</si>
  <si>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</si>
  <si>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</si>
  <si>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</si>
  <si>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</si>
  <si>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</si>
  <si>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</si>
  <si>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</si>
  <si>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</si>
  <si>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</si>
  <si>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</si>
  <si>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</si>
  <si>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</si>
  <si>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</si>
  <si>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</si>
  <si>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</si>
  <si>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</si>
  <si>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</si>
  <si>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</si>
  <si>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</si>
  <si>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</si>
  <si>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</si>
  <si>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</si>
  <si>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</si>
  <si>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</si>
  <si>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</si>
  <si>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</si>
  <si>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</si>
  <si>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</si>
  <si>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</si>
  <si>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</si>
  <si>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</si>
  <si>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</si>
  <si>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</si>
  <si>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</si>
  <si>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</si>
  <si>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</si>
  <si>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</si>
  <si>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</si>
  <si>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</si>
  <si>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</si>
  <si>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</si>
  <si>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</si>
  <si>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</si>
  <si>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</si>
  <si>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</si>
  <si>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</si>
  <si>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</si>
  <si>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</si>
  <si>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</si>
  <si>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</si>
  <si>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</si>
  <si>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</si>
  <si>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</si>
  <si>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</si>
  <si>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</si>
  <si>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</si>
  <si>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</si>
  <si>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</si>
  <si>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</si>
  <si>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</si>
  <si>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</si>
  <si>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</si>
  <si>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</si>
  <si>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</si>
  <si>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</si>
  <si>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</si>
  <si>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</si>
  <si>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</si>
  <si>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</si>
  <si>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</si>
  <si>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</si>
  <si>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</si>
  <si>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</si>
  <si>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</si>
  <si>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</si>
  <si>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</si>
  <si>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</si>
  <si>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</si>
  <si>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</si>
  <si>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</si>
  <si>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</si>
  <si>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</si>
  <si>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</si>
  <si>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</si>
  <si>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</si>
  <si>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</si>
  <si>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</si>
  <si>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</si>
  <si>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</si>
  <si>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</si>
  <si>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</si>
  <si>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</si>
  <si>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</si>
  <si>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</si>
  <si>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</si>
  <si>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</si>
  <si>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</si>
  <si>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</si>
  <si>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</si>
  <si>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</si>
  <si>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</si>
  <si>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</si>
  <si>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</si>
  <si>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</si>
  <si>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</si>
  <si>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</si>
  <si>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</si>
  <si>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</si>
  <si>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</si>
  <si>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</si>
  <si>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</si>
  <si>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</si>
  <si>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</si>
  <si>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</si>
  <si>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</si>
  <si>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</si>
  <si>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</si>
  <si>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</si>
  <si>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</si>
  <si>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</si>
  <si>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</si>
  <si>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</si>
  <si>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</si>
  <si>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</si>
  <si>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</si>
  <si>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</si>
  <si>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</si>
  <si>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</si>
  <si>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</si>
  <si>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</si>
  <si>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</si>
  <si>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</si>
  <si>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</si>
  <si>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</si>
  <si>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</si>
  <si>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</si>
  <si>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</si>
  <si>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</si>
  <si>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</si>
  <si>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</si>
  <si>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</si>
  <si>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</si>
  <si>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</si>
  <si>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</si>
  <si>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</si>
  <si>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</si>
  <si>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</si>
  <si>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</si>
  <si>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</si>
  <si>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</si>
  <si>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</si>
  <si>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</si>
  <si>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</si>
  <si>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</si>
  <si>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</si>
  <si>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</si>
  <si>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</si>
  <si>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</si>
  <si>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</si>
  <si>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</si>
  <si>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</si>
  <si>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</si>
  <si>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</si>
  <si>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</si>
  <si>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</si>
  <si>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</si>
  <si>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</si>
  <si>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</si>
  <si>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</si>
  <si>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</si>
  <si>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</si>
  <si>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</si>
  <si>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</si>
  <si>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</si>
  <si>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</si>
  <si>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</si>
  <si>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</si>
  <si>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</si>
  <si>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</si>
  <si>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</si>
  <si>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</si>
  <si>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</si>
  <si>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</si>
  <si>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</si>
  <si>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</si>
  <si>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</si>
  <si>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</si>
  <si>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</si>
  <si>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</si>
  <si>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</si>
  <si>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</si>
  <si>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</si>
  <si>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</si>
  <si>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</si>
  <si>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</si>
  <si>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</si>
  <si>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</si>
  <si>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</si>
  <si>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</si>
  <si>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</si>
  <si>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</si>
  <si>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</si>
  <si>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</si>
  <si>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</si>
  <si>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</si>
  <si>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</si>
  <si>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</si>
  <si>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</si>
  <si>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</si>
  <si>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</si>
  <si>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</si>
  <si>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</si>
  <si>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</si>
  <si>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</si>
  <si>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</si>
  <si>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</si>
  <si>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</si>
  <si>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</si>
  <si>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</si>
  <si>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</si>
  <si>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</si>
  <si>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</si>
  <si>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</si>
  <si>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</si>
  <si>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</si>
  <si>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</si>
  <si>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</si>
  <si>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</si>
  <si>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</si>
  <si>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</si>
  <si>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</si>
  <si>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</si>
  <si>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</si>
  <si>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</si>
  <si>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</si>
  <si>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</si>
  <si>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</si>
  <si>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</si>
  <si>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</si>
  <si>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</si>
  <si>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</si>
  <si>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</si>
  <si>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</si>
  <si>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</si>
  <si>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</si>
  <si>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</si>
  <si>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</si>
  <si>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</si>
  <si>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</si>
  <si>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</si>
  <si>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</si>
  <si>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</si>
  <si>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</si>
  <si>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</si>
  <si>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</si>
  <si>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</si>
  <si>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</si>
  <si>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</si>
  <si>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</si>
  <si>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</si>
  <si>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</si>
  <si>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</si>
  <si>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</si>
  <si>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</si>
  <si>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</si>
  <si>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</si>
  <si>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</si>
  <si>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</si>
  <si>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</si>
  <si>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</si>
  <si>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</si>
  <si>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</si>
  <si>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</si>
  <si>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</si>
  <si>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</si>
  <si>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</si>
  <si>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</si>
  <si>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</si>
  <si>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</si>
  <si>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</si>
  <si>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</si>
  <si>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</si>
  <si>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</si>
  <si>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</si>
  <si>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</si>
  <si>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</si>
  <si>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</si>
  <si>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</si>
  <si>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</si>
  <si>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</si>
  <si>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</si>
  <si>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</si>
  <si>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</si>
  <si>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</si>
  <si>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</si>
  <si>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</si>
  <si>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</si>
  <si>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</si>
  <si>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</si>
  <si>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</si>
  <si>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</si>
  <si>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</si>
  <si>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</si>
  <si>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</si>
  <si>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</si>
  <si>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</si>
  <si>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</si>
  <si>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Challenge Electronics</t>
  </si>
  <si>
    <t>All products supplied by Challenge Electronics, to the best of our knowledge, coform to the following.</t>
  </si>
  <si>
    <t>15-7725524</t>
  </si>
  <si>
    <t>Dun &amp; Bradstreet</t>
  </si>
  <si>
    <t>95 East Jefryn Blvd; Deer Park, NY 11729</t>
  </si>
  <si>
    <t>Joshua Klyman</t>
  </si>
  <si>
    <t>jklyman@challelec.com</t>
  </si>
  <si>
    <t>16315952217</t>
  </si>
  <si>
    <t>Engineering Director</t>
  </si>
  <si>
    <t>Tantalum used within few units containing full circuitry with tantalum capacitors</t>
  </si>
  <si>
    <t>Used when requested for electrical application</t>
  </si>
  <si>
    <t>Qiaokou</t>
  </si>
  <si>
    <t>Penang</t>
  </si>
  <si>
    <t>Yantai</t>
  </si>
  <si>
    <t>KOREA (REPUBLIC OF)</t>
  </si>
  <si>
    <t>Seoul</t>
  </si>
  <si>
    <t>Hesse</t>
  </si>
  <si>
    <t>https://challengeleectronics.com/engineering/quality-management/eicc/?ceel=cmrt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</si>
</sst>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4">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ht="16.5">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33.7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23">
        <v>3</v>
      </c>
      <c r="C26" s="341" t="s">
        <v>82</v>
      </c>
      <c r="D26" s="344" t="s">
        <v>3311</v>
      </c>
      <c r="E26" s="332" t="s">
        <v>0</v>
      </c>
      <c r="F26" s="218" t="s">
        <v>76</v>
      </c>
      <c r="G26" s="34"/>
    </row>
    <row r="27" spans="1:7" ht="90" customHeight="1">
      <c r="A27" s="335"/>
      <c r="B27" s="324"/>
      <c r="C27" s="342"/>
      <c r="D27" s="345"/>
      <c r="E27" s="333"/>
      <c r="F27" s="219" t="s">
        <v>71</v>
      </c>
      <c r="G27" s="34"/>
    </row>
    <row r="28" spans="1:7" ht="19.149999999999999" customHeight="1">
      <c r="A28" s="335"/>
      <c r="B28" s="324"/>
      <c r="C28" s="342"/>
      <c r="D28" s="345"/>
      <c r="E28" s="333"/>
      <c r="F28" s="219" t="s">
        <v>72</v>
      </c>
      <c r="G28" s="34"/>
    </row>
    <row r="29" spans="1:7" ht="74.45" customHeight="1">
      <c r="A29" s="335"/>
      <c r="B29" s="324"/>
      <c r="C29" s="342"/>
      <c r="D29" s="345"/>
      <c r="E29" s="333"/>
      <c r="F29" s="219" t="s">
        <v>73</v>
      </c>
      <c r="G29" s="34"/>
    </row>
    <row r="30" spans="1:7" ht="62.45" customHeight="1">
      <c r="A30" s="335"/>
      <c r="B30" s="324"/>
      <c r="C30" s="342"/>
      <c r="D30" s="345"/>
      <c r="E30" s="333"/>
      <c r="F30" s="219" t="s">
        <v>74</v>
      </c>
      <c r="G30" s="34"/>
    </row>
    <row r="31" spans="1:7" ht="81" customHeight="1">
      <c r="A31" s="335"/>
      <c r="B31" s="324"/>
      <c r="C31" s="342"/>
      <c r="D31" s="345"/>
      <c r="E31" s="333"/>
      <c r="F31" s="219" t="s">
        <v>75</v>
      </c>
      <c r="G31" s="34"/>
    </row>
    <row r="32" spans="1:7" ht="48.75" customHeight="1">
      <c r="A32" s="335"/>
      <c r="B32" s="324"/>
      <c r="C32" s="342"/>
      <c r="D32" s="345"/>
      <c r="E32" s="333"/>
      <c r="F32" s="219" t="s">
        <v>78</v>
      </c>
      <c r="G32" s="34"/>
    </row>
    <row r="33" spans="1:7" ht="98.45" customHeight="1">
      <c r="A33" s="335"/>
      <c r="B33" s="324"/>
      <c r="C33" s="342"/>
      <c r="D33" s="345"/>
      <c r="E33" s="333"/>
      <c r="F33" s="219" t="s">
        <v>77</v>
      </c>
      <c r="G33" s="34"/>
    </row>
    <row r="34" spans="1:7" ht="88.9" customHeight="1">
      <c r="A34" s="335"/>
      <c r="B34" s="324"/>
      <c r="C34" s="342"/>
      <c r="D34" s="345"/>
      <c r="E34" s="333"/>
      <c r="F34" s="219" t="s">
        <v>79</v>
      </c>
      <c r="G34" s="34"/>
    </row>
    <row r="35" spans="1:7" ht="28.9" customHeight="1">
      <c r="A35" s="335"/>
      <c r="B35" s="324"/>
      <c r="C35" s="342"/>
      <c r="D35" s="345"/>
      <c r="E35" s="333"/>
      <c r="F35" s="219" t="s">
        <v>80</v>
      </c>
      <c r="G35" s="34"/>
    </row>
    <row r="36" spans="1:7" ht="126.75">
      <c r="A36" s="335"/>
      <c r="B36" s="325"/>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25"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B5" zoomScale="70" zoomScaleNormal="70" workbookViewId="0">
      <selection activeCell="G73" sqref="G73:J7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t="s">
        <v>15447</v>
      </c>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t="s">
        <v>15448</v>
      </c>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t="s">
        <v>15449</v>
      </c>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t="s">
        <v>15450</v>
      </c>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15451</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t="s">
        <v>15452</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15453</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15451</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t="s">
        <v>15454</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15452</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15453</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43101</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1" t="s">
        <v>774</v>
      </c>
      <c r="E32" s="372"/>
      <c r="F32" s="59"/>
      <c r="G32" s="355" t="s">
        <v>15455</v>
      </c>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t="s">
        <v>15456</v>
      </c>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t="s">
        <v>15456</v>
      </c>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t="s">
        <v>775</v>
      </c>
      <c r="E35" s="354"/>
      <c r="F35" s="59"/>
      <c r="G35" s="355"/>
      <c r="H35" s="356"/>
      <c r="I35" s="356"/>
      <c r="J35" s="357"/>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775</v>
      </c>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775</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775</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t="s">
        <v>775</v>
      </c>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4">
        <v>1</v>
      </c>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v>1</v>
      </c>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v>1</v>
      </c>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4" t="s">
        <v>777</v>
      </c>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1" t="s">
        <v>774</v>
      </c>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t="s">
        <v>775</v>
      </c>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t="s">
        <v>775</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81" t="s">
        <v>15463</v>
      </c>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14284</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93" priority="55" stopIfTrue="1">
      <formula>AND(OR($D$26="No",AND($D$26="Yes",$D$32="No")),OR($D$27="No",AND($D$27="Yes",$D$33="No")), OR($D$28="No",AND($D$28="Yes",$D$34="No")), OR($D$29="No",AND($D$29="Yes",$D$35="No")))</formula>
    </cfRule>
    <cfRule type="expression" dxfId="92" priority="56" stopIfTrue="1">
      <formula>IF(D69="",TRUE)</formula>
    </cfRule>
  </conditionalFormatting>
  <conditionalFormatting sqref="D26:E26">
    <cfRule type="expression" dxfId="91" priority="107" stopIfTrue="1">
      <formula>IF($D$26="",TRUE)</formula>
    </cfRule>
  </conditionalFormatting>
  <conditionalFormatting sqref="D27:E27">
    <cfRule type="expression" dxfId="90" priority="114" stopIfTrue="1">
      <formula>IF($D$27="",TRUE)</formula>
    </cfRule>
  </conditionalFormatting>
  <conditionalFormatting sqref="D28:E28">
    <cfRule type="expression" dxfId="89" priority="115" stopIfTrue="1">
      <formula>IF($D$28="",TRUE)</formula>
    </cfRule>
  </conditionalFormatting>
  <conditionalFormatting sqref="D29:E29">
    <cfRule type="expression" dxfId="88" priority="116" stopIfTrue="1">
      <formula>IF($D$29="",TRUE)</formula>
    </cfRule>
  </conditionalFormatting>
  <conditionalFormatting sqref="D8:J8">
    <cfRule type="expression" dxfId="87" priority="121" stopIfTrue="1">
      <formula>IF($D$8="",TRUE)</formula>
    </cfRule>
  </conditionalFormatting>
  <conditionalFormatting sqref="D9:G9">
    <cfRule type="expression" dxfId="86" priority="122" stopIfTrue="1">
      <formula>IF($D$9="",TRUE)</formula>
    </cfRule>
  </conditionalFormatting>
  <conditionalFormatting sqref="D15:J15">
    <cfRule type="expression" dxfId="85" priority="123" stopIfTrue="1">
      <formula>IF($D$15="",TRUE)</formula>
    </cfRule>
  </conditionalFormatting>
  <conditionalFormatting sqref="D16:J16">
    <cfRule type="expression" dxfId="84" priority="124" stopIfTrue="1">
      <formula>IF($D$16="",TRUE)</formula>
    </cfRule>
  </conditionalFormatting>
  <conditionalFormatting sqref="D17:J17">
    <cfRule type="expression" dxfId="83" priority="125" stopIfTrue="1">
      <formula>IF($D$17="",TRUE)</formula>
    </cfRule>
  </conditionalFormatting>
  <conditionalFormatting sqref="D18:J18">
    <cfRule type="expression" dxfId="82" priority="126" stopIfTrue="1">
      <formula>IF($D$18="",TRUE)</formula>
    </cfRule>
  </conditionalFormatting>
  <conditionalFormatting sqref="D22:E22">
    <cfRule type="expression" dxfId="81" priority="129" stopIfTrue="1">
      <formula>IF($D$22="",TRUE)</formula>
    </cfRule>
  </conditionalFormatting>
  <conditionalFormatting sqref="D34:E34 D40:E40 D46:E46 D52:E52 D58:E58 D64:E64">
    <cfRule type="expression" dxfId="80" priority="19" stopIfTrue="1">
      <formula>$P$28=""</formula>
    </cfRule>
  </conditionalFormatting>
  <conditionalFormatting sqref="D35:E35 D41:E41 D47:E47 D53:E53 D59:E59 D65:E65">
    <cfRule type="expression" dxfId="79" priority="134" stopIfTrue="1">
      <formula>$P$29=""</formula>
    </cfRule>
  </conditionalFormatting>
  <conditionalFormatting sqref="D32:E32">
    <cfRule type="expression" dxfId="78" priority="112" stopIfTrue="1">
      <formula>$P$26=""</formula>
    </cfRule>
  </conditionalFormatting>
  <conditionalFormatting sqref="D32:E32">
    <cfRule type="expression" dxfId="77" priority="25" stopIfTrue="1">
      <formula>IF(AND(OR($D$26="Yes",$D$26=""),$D$32=""),1,0)</formula>
    </cfRule>
  </conditionalFormatting>
  <conditionalFormatting sqref="D38 D44 D50 D56 D62">
    <cfRule type="expression" dxfId="76" priority="21" stopIfTrue="1">
      <formula>$P$32=""</formula>
    </cfRule>
  </conditionalFormatting>
  <conditionalFormatting sqref="D39:E39 D45 D51 D57 D63">
    <cfRule type="expression" dxfId="75" priority="20" stopIfTrue="1">
      <formula>$P$33=""</formula>
    </cfRule>
  </conditionalFormatting>
  <conditionalFormatting sqref="D40 D46 D52 D58 D64">
    <cfRule type="expression" dxfId="74" priority="10" stopIfTrue="1">
      <formula>$P$34=""</formula>
    </cfRule>
    <cfRule type="expression" dxfId="73" priority="132" stopIfTrue="1">
      <formula>IF(AND(OR($D$28="Yes",$D$28=""),D40=""),1,0)</formula>
    </cfRule>
  </conditionalFormatting>
  <conditionalFormatting sqref="D41 D47 D53 D59 D65">
    <cfRule type="expression" dxfId="72" priority="18" stopIfTrue="1">
      <formula>$P$35=""</formula>
    </cfRule>
  </conditionalFormatting>
  <conditionalFormatting sqref="D38:E38 D44:E44 D50:E50 D56:E56 D62:E62">
    <cfRule type="expression" dxfId="71" priority="23" stopIfTrue="1">
      <formula>$P$26=""</formula>
    </cfRule>
    <cfRule type="expression" dxfId="70" priority="24" stopIfTrue="1">
      <formula>IF(AND(OR($D$26="Yes",$D$26=""),D38=""),1,0)</formula>
    </cfRule>
  </conditionalFormatting>
  <conditionalFormatting sqref="G79:J79">
    <cfRule type="expression" dxfId="69" priority="17" stopIfTrue="1">
      <formula>IF(AND($D$79="Yes, using other format (describe)",$G$79=""),TRUE)</formula>
    </cfRule>
  </conditionalFormatting>
  <conditionalFormatting sqref="D39:E39 D45:E45 D51:E51 D57:E57 D63:E63">
    <cfRule type="expression" dxfId="68" priority="130" stopIfTrue="1">
      <formula>$P$39=""</formula>
    </cfRule>
    <cfRule type="expression" dxfId="67" priority="131" stopIfTrue="1">
      <formula>IF(AND(OR($D$27="Yes",$D$27=""),D39=""),1,0)</formula>
    </cfRule>
  </conditionalFormatting>
  <conditionalFormatting sqref="D33:E33">
    <cfRule type="expression" dxfId="66" priority="12" stopIfTrue="1">
      <formula>IF(AND(OR($D$27="Yes",$D$27=""),$D$33=""),1,0)</formula>
    </cfRule>
    <cfRule type="expression" dxfId="65" priority="13" stopIfTrue="1">
      <formula>$P$27=""</formula>
    </cfRule>
  </conditionalFormatting>
  <conditionalFormatting sqref="D34:E34">
    <cfRule type="expression" dxfId="64" priority="133" stopIfTrue="1">
      <formula>IF(AND(OR($D$28="Yes",$D$28=""),$D$34=""),1,0)</formula>
    </cfRule>
  </conditionalFormatting>
  <conditionalFormatting sqref="D41:E41 D47:E47 D53:E53 D59:E59 D65:E65">
    <cfRule type="expression" dxfId="63" priority="135" stopIfTrue="1">
      <formula>IF(AND(OR($D$29="Yes",$D$29=""),D41=""),1,0)</formula>
    </cfRule>
  </conditionalFormatting>
  <conditionalFormatting sqref="D35:E35">
    <cfRule type="expression" dxfId="62" priority="9" stopIfTrue="1">
      <formula>IF(AND(OR($D$29="Yes",$D$29=""),$D$35=""),1,0)</formula>
    </cfRule>
  </conditionalFormatting>
  <conditionalFormatting sqref="D20:J20">
    <cfRule type="expression" dxfId="61" priority="5" stopIfTrue="1">
      <formula>IF($D$20="",TRUE)</formula>
    </cfRule>
  </conditionalFormatting>
  <conditionalFormatting sqref="D21:J21">
    <cfRule type="expression" dxfId="60" priority="6" stopIfTrue="1">
      <formula>IF($D$21="",TRUE)</formula>
    </cfRule>
  </conditionalFormatting>
  <conditionalFormatting sqref="D10:J10">
    <cfRule type="expression" dxfId="59" priority="3" stopIfTrue="1">
      <formula>IF($D$9=$Q$9,TRUE)</formula>
    </cfRule>
    <cfRule type="expression" dxfId="58" priority="4" stopIfTrue="1">
      <formula>IF(AND($D$10="",$D$9=$R$9),TRUE)</formula>
    </cfRule>
  </conditionalFormatting>
  <conditionalFormatting sqref="G71:J71">
    <cfRule type="expression" dxfId="57"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25" zoomScaleNormal="25" zoomScaleSheetLayoutView="40" workbookViewId="0">
      <pane ySplit="3" topLeftCell="A5" activePane="bottomLeft" state="frozen"/>
      <selection activeCell="A2" sqref="A2"/>
      <selection pane="bottomLeft" activeCell="I11" sqref="I11"/>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33" customHeight="1">
      <c r="A5" s="249"/>
      <c r="B5" s="250" t="s">
        <v>1656</v>
      </c>
      <c r="C5" s="256" t="s">
        <v>1701</v>
      </c>
      <c r="D5" s="250" t="s">
        <v>1701</v>
      </c>
      <c r="E5" s="250" t="s">
        <v>1621</v>
      </c>
      <c r="F5" s="250" t="s">
        <v>1142</v>
      </c>
      <c r="G5" s="250" t="s">
        <v>2275</v>
      </c>
      <c r="H5" s="251">
        <v>0</v>
      </c>
      <c r="I5" s="252" t="s">
        <v>2481</v>
      </c>
      <c r="J5" s="252" t="s">
        <v>2453</v>
      </c>
      <c r="K5" s="253"/>
      <c r="L5" s="253"/>
      <c r="M5" s="253"/>
      <c r="N5" s="253"/>
      <c r="O5" s="253"/>
      <c r="P5" s="253"/>
      <c r="Q5" s="210"/>
      <c r="R5" s="250" t="str">
        <f ca="1">IF(ISERROR($V5),"",OFFSET('Smelter Look-up'!$C$4,$V5-4,0)&amp;"")</f>
        <v>Guangdong Rising Rare Metals-EO Materials Ltd.</v>
      </c>
      <c r="S5" s="264" t="str">
        <f t="shared" ref="S5" ca="1" si="0">IF(B5="","",IF(ISERROR(MATCH($E5,CL,0)),"Unknown",INDIRECT("'C'!$A$"&amp;MATCH($E5,CL,0)+1)))</f>
        <v>CN</v>
      </c>
      <c r="T5" s="264" t="str">
        <f ca="1">IF(B5="","",IF(ISERROR(MATCH($J5,SorP!$B$1:$B$6230,0)),"",INDIRECT("'SorP'!$A$"&amp;MATCH($J5,SorP!$B$1:$B$6230,0))))</f>
        <v>CN-44</v>
      </c>
      <c r="U5" s="299"/>
      <c r="V5" s="300">
        <f>IF(C5="",NA(),MATCH($B5&amp;$C5,'Smelter Look-up'!$J:$J,0))</f>
        <v>284</v>
      </c>
      <c r="W5" s="301"/>
      <c r="X5" s="301">
        <f>IF(AND(C5="Smelter not listed",OR(LEN(D5)=0,LEN(E5)=0)),1,0)</f>
        <v>0</v>
      </c>
      <c r="Y5" s="301"/>
      <c r="Z5" s="301"/>
      <c r="AB5" s="303" t="str">
        <f>B5&amp;C5</f>
        <v>TantalumConghua Tantalum and Niobium Smeltry</v>
      </c>
      <c r="AK5" s="302">
        <f>LEN(AB5)</f>
        <v>44</v>
      </c>
    </row>
    <row r="6" spans="1:37" s="302" customFormat="1" ht="63.75">
      <c r="A6" s="249"/>
      <c r="B6" s="250" t="s">
        <v>1656</v>
      </c>
      <c r="C6" s="256" t="s">
        <v>54</v>
      </c>
      <c r="D6" s="250" t="s">
        <v>54</v>
      </c>
      <c r="E6" s="250" t="s">
        <v>1621</v>
      </c>
      <c r="F6" s="250" t="s">
        <v>1145</v>
      </c>
      <c r="G6" s="250" t="s">
        <v>2275</v>
      </c>
      <c r="H6" s="251">
        <v>0</v>
      </c>
      <c r="I6" s="252" t="s">
        <v>2484</v>
      </c>
      <c r="J6" s="252" t="s">
        <v>2453</v>
      </c>
      <c r="K6" s="254"/>
      <c r="L6" s="254"/>
      <c r="M6" s="254"/>
      <c r="N6" s="254"/>
      <c r="O6" s="254"/>
      <c r="P6" s="253"/>
      <c r="Q6" s="255"/>
      <c r="R6" s="250" t="str">
        <f ca="1">IF(ISERROR($V6),"",OFFSET('Smelter Look-up'!$C$4,$V6-4,0)&amp;"")</f>
        <v>F&amp;X Electro-Materials Ltd.</v>
      </c>
      <c r="S6" s="264" t="str">
        <f t="shared" ref="S6:S69" ca="1" si="1">IF(B6="","",IF(ISERROR(MATCH($E6,CL,0)),"Unknown",INDIRECT("'C'!$A$"&amp;MATCH($E6,CL,0)+1)))</f>
        <v>CN</v>
      </c>
      <c r="T6" s="264" t="str">
        <f ca="1">IF(B6="","",IF(ISERROR(MATCH($J6,SorP!$B$1:$B$6230,0)),"",INDIRECT("'SorP'!$A$"&amp;MATCH($J6,SorP!$B$1:$B$6230,0))))</f>
        <v>CN-44</v>
      </c>
      <c r="U6" s="299"/>
      <c r="V6" s="300">
        <f>IF(C6="",NA(),MATCH($B6&amp;$C6,'Smelter Look-up'!$J:$J,0))</f>
        <v>290</v>
      </c>
      <c r="W6" s="301"/>
      <c r="X6" s="301">
        <f t="shared" ref="X6:X69" si="2">IF(AND(C6="Smelter not listed",OR(LEN(D6)=0,LEN(E6)=0)),1,0)</f>
        <v>0</v>
      </c>
      <c r="Y6" s="301"/>
      <c r="Z6" s="301"/>
      <c r="AB6" s="303" t="str">
        <f t="shared" ref="AB6:AB69" si="3">B6&amp;C6</f>
        <v>TantalumF&amp;X Electro-Materials Ltd.</v>
      </c>
    </row>
    <row r="7" spans="1:37" s="302" customFormat="1" ht="51">
      <c r="A7" s="249"/>
      <c r="B7" s="250" t="s">
        <v>1656</v>
      </c>
      <c r="C7" s="256" t="s">
        <v>2023</v>
      </c>
      <c r="D7" s="250" t="s">
        <v>2023</v>
      </c>
      <c r="E7" s="250" t="s">
        <v>1635</v>
      </c>
      <c r="F7" s="250" t="s">
        <v>2024</v>
      </c>
      <c r="G7" s="250" t="s">
        <v>2275</v>
      </c>
      <c r="H7" s="251">
        <v>0</v>
      </c>
      <c r="I7" s="252" t="s">
        <v>2516</v>
      </c>
      <c r="J7" s="252" t="s">
        <v>2517</v>
      </c>
      <c r="K7" s="254"/>
      <c r="L7" s="254"/>
      <c r="M7" s="254"/>
      <c r="N7" s="254"/>
      <c r="O7" s="254"/>
      <c r="P7" s="253"/>
      <c r="Q7" s="255"/>
      <c r="R7" s="250" t="str">
        <f ca="1">IF(ISERROR($V7),"",OFFSET('Smelter Look-up'!$C$4,$V7-4,0)&amp;"")</f>
        <v>KEMET Blue Metals</v>
      </c>
      <c r="S7" s="264" t="str">
        <f t="shared" ca="1" si="1"/>
        <v>MX</v>
      </c>
      <c r="T7" s="264" t="str">
        <f ca="1">IF(B7="","",IF(ISERROR(MATCH($J7,SorP!$B$1:$B$6230,0)),"",INDIRECT("'SorP'!$A$"&amp;MATCH($J7,SorP!$B$1:$B$6230,0))))</f>
        <v>MX-TAM</v>
      </c>
      <c r="U7" s="299"/>
      <c r="V7" s="300">
        <f>IF(C7="",NA(),MATCH($B7&amp;$C7,'Smelter Look-up'!$J:$J,0))</f>
        <v>310</v>
      </c>
      <c r="W7" s="301"/>
      <c r="X7" s="301">
        <f t="shared" si="2"/>
        <v>0</v>
      </c>
      <c r="Y7" s="301"/>
      <c r="Z7" s="301"/>
      <c r="AB7" s="303" t="str">
        <f t="shared" si="3"/>
        <v>TantalumKEMET Blue Metals</v>
      </c>
    </row>
    <row r="8" spans="1:37" s="302" customFormat="1" ht="89.25">
      <c r="A8" s="249"/>
      <c r="B8" s="250" t="s">
        <v>1656</v>
      </c>
      <c r="C8" s="256" t="s">
        <v>3159</v>
      </c>
      <c r="D8" s="250" t="s">
        <v>3159</v>
      </c>
      <c r="E8" s="250" t="s">
        <v>1621</v>
      </c>
      <c r="F8" s="250" t="s">
        <v>1150</v>
      </c>
      <c r="G8" s="250" t="s">
        <v>2275</v>
      </c>
      <c r="H8" s="251">
        <v>0</v>
      </c>
      <c r="I8" s="252" t="s">
        <v>2488</v>
      </c>
      <c r="J8" s="252" t="s">
        <v>2342</v>
      </c>
      <c r="K8" s="254"/>
      <c r="L8" s="254"/>
      <c r="M8" s="254"/>
      <c r="N8" s="254"/>
      <c r="O8" s="254"/>
      <c r="P8" s="253"/>
      <c r="Q8" s="255"/>
      <c r="R8" s="250" t="str">
        <f ca="1">IF(ISERROR($V8),"",OFFSET('Smelter Look-up'!$C$4,$V8-4,0)&amp;"")</f>
        <v>King-Tan Tantalum Industry Ltd.</v>
      </c>
      <c r="S8" s="264" t="str">
        <f t="shared" ca="1" si="1"/>
        <v>CN</v>
      </c>
      <c r="T8" s="264" t="str">
        <f ca="1">IF(B8="","",IF(ISERROR(MATCH($J8,SorP!$B$1:$B$6230,0)),"",INDIRECT("'SorP'!$A$"&amp;MATCH($J8,SorP!$B$1:$B$6230,0))))</f>
        <v>CN-36</v>
      </c>
      <c r="U8" s="299"/>
      <c r="V8" s="300">
        <f>IF(C8="",NA(),MATCH($B8&amp;$C8,'Smelter Look-up'!$J:$J,0))</f>
        <v>312</v>
      </c>
      <c r="W8" s="301"/>
      <c r="X8" s="301">
        <f t="shared" si="2"/>
        <v>0</v>
      </c>
      <c r="Y8" s="301"/>
      <c r="Z8" s="301"/>
      <c r="AB8" s="303" t="str">
        <f t="shared" si="3"/>
        <v>TantalumKing-Tan Tantalum Industry Ltd.</v>
      </c>
    </row>
    <row r="9" spans="1:37" s="302" customFormat="1" ht="63.75">
      <c r="A9" s="249"/>
      <c r="B9" s="250" t="s">
        <v>1656</v>
      </c>
      <c r="C9" s="256" t="s">
        <v>1641</v>
      </c>
      <c r="D9" s="250" t="s">
        <v>1641</v>
      </c>
      <c r="E9" s="250" t="s">
        <v>1630</v>
      </c>
      <c r="F9" s="250" t="s">
        <v>1154</v>
      </c>
      <c r="G9" s="250" t="s">
        <v>2275</v>
      </c>
      <c r="H9" s="251">
        <v>0</v>
      </c>
      <c r="I9" s="252" t="s">
        <v>2495</v>
      </c>
      <c r="J9" s="252" t="s">
        <v>2496</v>
      </c>
      <c r="K9" s="254"/>
      <c r="L9" s="254"/>
      <c r="M9" s="254"/>
      <c r="N9" s="254"/>
      <c r="O9" s="254"/>
      <c r="P9" s="253"/>
      <c r="Q9" s="255"/>
      <c r="R9" s="250" t="str">
        <f ca="1">IF(ISERROR($V9),"",OFFSET('Smelter Look-up'!$C$4,$V9-4,0)&amp;"")</f>
        <v>Mitsui Mining and Smelting Co., Ltd.</v>
      </c>
      <c r="S9" s="264" t="str">
        <f t="shared" ca="1" si="1"/>
        <v>JP</v>
      </c>
      <c r="T9" s="264" t="str">
        <f ca="1">IF(B9="","",IF(ISERROR(MATCH($J9,SorP!$B$1:$B$6230,0)),"",INDIRECT("'SorP'!$A$"&amp;MATCH($J9,SorP!$B$1:$B$6230,0))))</f>
        <v>JP-40</v>
      </c>
      <c r="U9" s="299"/>
      <c r="V9" s="300">
        <f>IF(C9="",NA(),MATCH($B9&amp;$C9,'Smelter Look-up'!$J:$J,0))</f>
        <v>319</v>
      </c>
      <c r="W9" s="301"/>
      <c r="X9" s="301">
        <f t="shared" si="2"/>
        <v>0</v>
      </c>
      <c r="Y9" s="301"/>
      <c r="Z9" s="301"/>
      <c r="AB9" s="303" t="str">
        <f t="shared" si="3"/>
        <v>TantalumMitsui Mining &amp; Smelting</v>
      </c>
    </row>
    <row r="10" spans="1:37" s="302" customFormat="1" ht="102">
      <c r="A10" s="249"/>
      <c r="B10" s="250" t="s">
        <v>1656</v>
      </c>
      <c r="C10" s="256" t="s">
        <v>3189</v>
      </c>
      <c r="D10" s="250" t="s">
        <v>3189</v>
      </c>
      <c r="E10" s="250" t="s">
        <v>1621</v>
      </c>
      <c r="F10" s="250" t="s">
        <v>1986</v>
      </c>
      <c r="G10" s="250" t="s">
        <v>2275</v>
      </c>
      <c r="H10" s="251">
        <v>0</v>
      </c>
      <c r="I10" s="252" t="s">
        <v>2515</v>
      </c>
      <c r="J10" s="252" t="s">
        <v>2342</v>
      </c>
      <c r="K10" s="254"/>
      <c r="L10" s="254"/>
      <c r="M10" s="254"/>
      <c r="N10" s="254"/>
      <c r="O10" s="254"/>
      <c r="P10" s="253"/>
      <c r="Q10" s="255"/>
      <c r="R10" s="250" t="str">
        <f ca="1">IF(ISERROR($V10),"",OFFSET('Smelter Look-up'!$C$4,$V10-4,0)&amp;"")</f>
        <v>Jiangxi Dinghai Tantalum &amp; Niobium Co., Ltd.</v>
      </c>
      <c r="S10" s="264" t="str">
        <f t="shared" ca="1" si="1"/>
        <v>CN</v>
      </c>
      <c r="T10" s="264" t="str">
        <f ca="1">IF(B10="","",IF(ISERROR(MATCH($J10,SorP!$B$1:$B$6230,0)),"",INDIRECT("'SorP'!$A$"&amp;MATCH($J10,SorP!$B$1:$B$6230,0))))</f>
        <v>CN-36</v>
      </c>
      <c r="U10" s="299"/>
      <c r="V10" s="300">
        <f>IF(C10="",NA(),MATCH($B10&amp;$C10,'Smelter Look-up'!$J:$J,0))</f>
        <v>303</v>
      </c>
      <c r="W10" s="301"/>
      <c r="X10" s="301">
        <f t="shared" si="2"/>
        <v>0</v>
      </c>
      <c r="Y10" s="301"/>
      <c r="Z10" s="301"/>
      <c r="AB10" s="303" t="str">
        <f t="shared" si="3"/>
        <v>TantalumJiangxi Dinghai Tantalum &amp; Niobium Co., Ltd.</v>
      </c>
    </row>
    <row r="11" spans="1:37" s="302" customFormat="1" ht="127.5">
      <c r="A11" s="249"/>
      <c r="B11" s="250" t="s">
        <v>1656</v>
      </c>
      <c r="C11" s="256" t="s">
        <v>3186</v>
      </c>
      <c r="D11" s="250" t="s">
        <v>3186</v>
      </c>
      <c r="E11" s="250" t="s">
        <v>1621</v>
      </c>
      <c r="F11" s="250" t="s">
        <v>1987</v>
      </c>
      <c r="G11" s="250" t="s">
        <v>2275</v>
      </c>
      <c r="H11" s="251">
        <v>0</v>
      </c>
      <c r="I11" s="252" t="s">
        <v>2487</v>
      </c>
      <c r="J11" s="252" t="s">
        <v>2342</v>
      </c>
      <c r="K11" s="254"/>
      <c r="L11" s="254"/>
      <c r="M11" s="254"/>
      <c r="N11" s="254"/>
      <c r="O11" s="254"/>
      <c r="P11" s="253"/>
      <c r="Q11" s="255"/>
      <c r="R11" s="250" t="str">
        <f ca="1">IF(ISERROR($V11),"",OFFSET('Smelter Look-up'!$C$4,$V11-4,0)&amp;"")</f>
        <v>Jiujiang Zhongao Tantalum &amp; Niobium Co., Ltd.</v>
      </c>
      <c r="S11" s="264" t="str">
        <f t="shared" ca="1" si="1"/>
        <v>CN</v>
      </c>
      <c r="T11" s="264" t="str">
        <f ca="1">IF(B11="","",IF(ISERROR(MATCH($J11,SorP!$B$1:$B$6230,0)),"",INDIRECT("'SorP'!$A$"&amp;MATCH($J11,SorP!$B$1:$B$6230,0))))</f>
        <v>CN-36</v>
      </c>
      <c r="U11" s="299"/>
      <c r="V11" s="300">
        <f>IF(C11="",NA(),MATCH($B11&amp;$C11,'Smelter Look-up'!$J:$J,0))</f>
        <v>309</v>
      </c>
      <c r="W11" s="301"/>
      <c r="X11" s="301">
        <f t="shared" si="2"/>
        <v>0</v>
      </c>
      <c r="Y11" s="301"/>
      <c r="Z11" s="301"/>
      <c r="AB11" s="303" t="str">
        <f t="shared" si="3"/>
        <v>TantalumJiujiang Zhongao Tantalum &amp; Niobium Co., Ltd.</v>
      </c>
    </row>
    <row r="12" spans="1:37" s="302" customFormat="1" ht="102">
      <c r="A12" s="249"/>
      <c r="B12" s="250" t="s">
        <v>1656</v>
      </c>
      <c r="C12" s="256" t="s">
        <v>5</v>
      </c>
      <c r="D12" s="250" t="s">
        <v>5</v>
      </c>
      <c r="E12" s="250" t="s">
        <v>1621</v>
      </c>
      <c r="F12" s="250" t="s">
        <v>1148</v>
      </c>
      <c r="G12" s="250" t="s">
        <v>2275</v>
      </c>
      <c r="H12" s="251">
        <v>0</v>
      </c>
      <c r="I12" s="252" t="s">
        <v>2487</v>
      </c>
      <c r="J12" s="252" t="s">
        <v>2342</v>
      </c>
      <c r="K12" s="254"/>
      <c r="L12" s="254"/>
      <c r="M12" s="254"/>
      <c r="N12" s="254"/>
      <c r="O12" s="254"/>
      <c r="P12" s="253"/>
      <c r="Q12" s="255"/>
      <c r="R12" s="250" t="str">
        <f ca="1">IF(ISERROR($V12),"",OFFSET('Smelter Look-up'!$C$4,$V12-4,0)&amp;"")</f>
        <v>JiuJiang JinXin Nonferrous Metals Co., Ltd.</v>
      </c>
      <c r="S12" s="264" t="str">
        <f t="shared" ca="1" si="1"/>
        <v>CN</v>
      </c>
      <c r="T12" s="264" t="str">
        <f ca="1">IF(B12="","",IF(ISERROR(MATCH($J12,SorP!$B$1:$B$6230,0)),"",INDIRECT("'SorP'!$A$"&amp;MATCH($J12,SorP!$B$1:$B$6230,0))))</f>
        <v>CN-36</v>
      </c>
      <c r="U12" s="299"/>
      <c r="V12" s="300">
        <f>IF(C12="",NA(),MATCH($B12&amp;$C12,'Smelter Look-up'!$J:$J,0))</f>
        <v>306</v>
      </c>
      <c r="W12" s="301"/>
      <c r="X12" s="301">
        <f t="shared" si="2"/>
        <v>0</v>
      </c>
      <c r="Y12" s="301"/>
      <c r="Z12" s="301"/>
      <c r="AB12" s="303" t="str">
        <f t="shared" si="3"/>
        <v>TantalumJiuJiang JinXin Nonferrous Metals Co., Ltd.</v>
      </c>
    </row>
    <row r="13" spans="1:37" s="302" customFormat="1" ht="114.75">
      <c r="A13" s="249"/>
      <c r="B13" s="250" t="s">
        <v>1655</v>
      </c>
      <c r="C13" s="256" t="s">
        <v>3326</v>
      </c>
      <c r="D13" s="250" t="s">
        <v>3647</v>
      </c>
      <c r="E13" s="250" t="s">
        <v>1621</v>
      </c>
      <c r="F13" s="250" t="s">
        <v>3359</v>
      </c>
      <c r="G13" s="250" t="s">
        <v>2275</v>
      </c>
      <c r="H13" s="251">
        <v>0</v>
      </c>
      <c r="I13" s="252" t="s">
        <v>15457</v>
      </c>
      <c r="J13" s="252" t="s">
        <v>2327</v>
      </c>
      <c r="K13" s="254"/>
      <c r="L13" s="254"/>
      <c r="M13" s="254"/>
      <c r="N13" s="254"/>
      <c r="O13" s="254"/>
      <c r="P13" s="253"/>
      <c r="Q13" s="255"/>
      <c r="R13" s="250" t="str">
        <f ca="1">IF(ISERROR($V13),"",OFFSET('Smelter Look-up'!$C$4,$V13-4,0)&amp;"")</f>
        <v>Chenzhou Yunxiang Mining and Metallurgy Co., Ltd.</v>
      </c>
      <c r="S13" s="264" t="str">
        <f t="shared" ca="1" si="1"/>
        <v>CN</v>
      </c>
      <c r="T13" s="264" t="str">
        <f ca="1">IF(B13="","",IF(ISERROR(MATCH($J13,SorP!$B$1:$B$6230,0)),"",INDIRECT("'SorP'!$A$"&amp;MATCH($J13,SorP!$B$1:$B$6230,0))))</f>
        <v>CN-43</v>
      </c>
      <c r="U13" s="299"/>
      <c r="V13" s="300">
        <f>IF(C13="",NA(),MATCH($B13&amp;$C13,'Smelter Look-up'!$J:$J,0))</f>
        <v>356</v>
      </c>
      <c r="W13" s="301"/>
      <c r="X13" s="301">
        <f t="shared" si="2"/>
        <v>0</v>
      </c>
      <c r="Y13" s="301"/>
      <c r="Z13" s="301"/>
      <c r="AB13" s="303" t="str">
        <f t="shared" si="3"/>
        <v>TinChenzhou Yun Xiang mining limited liability company</v>
      </c>
    </row>
    <row r="14" spans="1:37" s="302" customFormat="1" ht="102">
      <c r="A14" s="249"/>
      <c r="B14" s="250" t="s">
        <v>1655</v>
      </c>
      <c r="C14" s="256" t="s">
        <v>3977</v>
      </c>
      <c r="D14" s="250" t="s">
        <v>3977</v>
      </c>
      <c r="E14" s="250" t="s">
        <v>1621</v>
      </c>
      <c r="F14" s="250" t="s">
        <v>3978</v>
      </c>
      <c r="G14" s="250" t="s">
        <v>2275</v>
      </c>
      <c r="H14" s="251">
        <v>0</v>
      </c>
      <c r="I14" s="252" t="s">
        <v>2613</v>
      </c>
      <c r="J14" s="252" t="s">
        <v>2453</v>
      </c>
      <c r="K14" s="254"/>
      <c r="L14" s="254"/>
      <c r="M14" s="254"/>
      <c r="N14" s="254"/>
      <c r="O14" s="254"/>
      <c r="P14" s="253"/>
      <c r="Q14" s="255"/>
      <c r="R14" s="250" t="str">
        <f ca="1">IF(ISERROR($V14),"",OFFSET('Smelter Look-up'!$C$4,$V14-4,0)&amp;"")</f>
        <v>Guangdong Hanhe Non-Ferrous Metal Co., Ltd.</v>
      </c>
      <c r="S14" s="264" t="str">
        <f t="shared" ca="1" si="1"/>
        <v>CN</v>
      </c>
      <c r="T14" s="264" t="str">
        <f ca="1">IF(B14="","",IF(ISERROR(MATCH($J14,SorP!$B$1:$B$6230,0)),"",INDIRECT("'SorP'!$A$"&amp;MATCH($J14,SorP!$B$1:$B$6230,0))))</f>
        <v>CN-44</v>
      </c>
      <c r="U14" s="299"/>
      <c r="V14" s="300">
        <f>IF(C14="",NA(),MATCH($B14&amp;$C14,'Smelter Look-up'!$J:$J,0))</f>
        <v>397</v>
      </c>
      <c r="W14" s="301"/>
      <c r="X14" s="301">
        <f t="shared" si="2"/>
        <v>0</v>
      </c>
      <c r="Y14" s="301"/>
      <c r="Z14" s="301"/>
      <c r="AB14" s="303" t="str">
        <f t="shared" si="3"/>
        <v>TinGuangdong Hanhe Non-Ferrous Metal Co., Ltd.</v>
      </c>
    </row>
    <row r="15" spans="1:37" s="302" customFormat="1" ht="102">
      <c r="A15" s="249"/>
      <c r="B15" s="250" t="s">
        <v>1655</v>
      </c>
      <c r="C15" s="256" t="s">
        <v>3182</v>
      </c>
      <c r="D15" s="250" t="s">
        <v>3182</v>
      </c>
      <c r="E15" s="250" t="s">
        <v>1621</v>
      </c>
      <c r="F15" s="250" t="s">
        <v>1204</v>
      </c>
      <c r="G15" s="250" t="s">
        <v>2275</v>
      </c>
      <c r="H15" s="251">
        <v>0</v>
      </c>
      <c r="I15" s="252" t="s">
        <v>3849</v>
      </c>
      <c r="J15" s="252" t="s">
        <v>2306</v>
      </c>
      <c r="K15" s="254"/>
      <c r="L15" s="254"/>
      <c r="M15" s="254"/>
      <c r="N15" s="254"/>
      <c r="O15" s="254"/>
      <c r="P15" s="253"/>
      <c r="Q15" s="255"/>
      <c r="R15" s="250" t="str">
        <f ca="1">IF(ISERROR($V15),"",OFFSET('Smelter Look-up'!$C$4,$V15-4,0)&amp;"")</f>
        <v>Yunnan Chengfeng Non-ferrous Metals Co., Ltd.</v>
      </c>
      <c r="S15" s="264" t="str">
        <f t="shared" ca="1" si="1"/>
        <v>CN</v>
      </c>
      <c r="T15" s="264" t="str">
        <f ca="1">IF(B15="","",IF(ISERROR(MATCH($J15,SorP!$B$1:$B$6230,0)),"",INDIRECT("'SorP'!$A$"&amp;MATCH($J15,SorP!$B$1:$B$6230,0))))</f>
        <v>CN-53</v>
      </c>
      <c r="U15" s="299"/>
      <c r="V15" s="300">
        <f>IF(C15="",NA(),MATCH($B15&amp;$C15,'Smelter Look-up'!$J:$J,0))</f>
        <v>494</v>
      </c>
      <c r="W15" s="301"/>
      <c r="X15" s="301">
        <f t="shared" si="2"/>
        <v>0</v>
      </c>
      <c r="Y15" s="301"/>
      <c r="Z15" s="301"/>
      <c r="AB15" s="303" t="str">
        <f t="shared" si="3"/>
        <v>TinYunnan Chengfeng Non-ferrous Metals Co., Ltd.</v>
      </c>
    </row>
    <row r="16" spans="1:37" s="302" customFormat="1" ht="51">
      <c r="A16" s="249"/>
      <c r="B16" s="250" t="s">
        <v>1655</v>
      </c>
      <c r="C16" s="256" t="s">
        <v>60</v>
      </c>
      <c r="D16" s="250" t="s">
        <v>3660</v>
      </c>
      <c r="E16" s="250" t="s">
        <v>1621</v>
      </c>
      <c r="F16" s="250" t="s">
        <v>1205</v>
      </c>
      <c r="G16" s="250" t="s">
        <v>2275</v>
      </c>
      <c r="H16" s="251">
        <v>0</v>
      </c>
      <c r="I16" s="252" t="s">
        <v>3849</v>
      </c>
      <c r="J16" s="252" t="s">
        <v>2306</v>
      </c>
      <c r="K16" s="254"/>
      <c r="L16" s="254"/>
      <c r="M16" s="254"/>
      <c r="N16" s="254"/>
      <c r="O16" s="254"/>
      <c r="P16" s="253"/>
      <c r="Q16" s="255"/>
      <c r="R16" s="250" t="str">
        <f ca="1">IF(ISERROR($V16),"",OFFSET('Smelter Look-up'!$C$4,$V16-4,0)&amp;"")</f>
        <v>Yunnan Tin Company Limited</v>
      </c>
      <c r="S16" s="264" t="str">
        <f t="shared" ca="1" si="1"/>
        <v>CN</v>
      </c>
      <c r="T16" s="264" t="str">
        <f ca="1">IF(B16="","",IF(ISERROR(MATCH($J16,SorP!$B$1:$B$6230,0)),"",INDIRECT("'SorP'!$A$"&amp;MATCH($J16,SorP!$B$1:$B$6230,0))))</f>
        <v>CN-53</v>
      </c>
      <c r="U16" s="299"/>
      <c r="V16" s="300">
        <f>IF(C16="",NA(),MATCH($B16&amp;$C16,'Smelter Look-up'!$J:$J,0))</f>
        <v>499</v>
      </c>
      <c r="W16" s="301"/>
      <c r="X16" s="301">
        <f t="shared" si="2"/>
        <v>0</v>
      </c>
      <c r="Y16" s="301"/>
      <c r="Z16" s="301"/>
      <c r="AB16" s="303" t="str">
        <f t="shared" si="3"/>
        <v>TinYunnan Tin Company, Ltd.</v>
      </c>
    </row>
    <row r="17" spans="1:28" s="302" customFormat="1" ht="63.75">
      <c r="A17" s="249"/>
      <c r="B17" s="250" t="s">
        <v>1655</v>
      </c>
      <c r="C17" s="256" t="s">
        <v>1887</v>
      </c>
      <c r="D17" s="250" t="s">
        <v>1887</v>
      </c>
      <c r="E17" s="250" t="s">
        <v>1621</v>
      </c>
      <c r="F17" s="250" t="s">
        <v>1175</v>
      </c>
      <c r="G17" s="250" t="s">
        <v>2275</v>
      </c>
      <c r="H17" s="251">
        <v>0</v>
      </c>
      <c r="I17" s="252" t="s">
        <v>2554</v>
      </c>
      <c r="J17" s="252" t="s">
        <v>2534</v>
      </c>
      <c r="K17" s="254"/>
      <c r="L17" s="254"/>
      <c r="M17" s="254"/>
      <c r="N17" s="254"/>
      <c r="O17" s="254"/>
      <c r="P17" s="253"/>
      <c r="Q17" s="255"/>
      <c r="R17" s="250" t="str">
        <f ca="1">IF(ISERROR($V17),"",OFFSET('Smelter Look-up'!$C$4,$V17-4,0)&amp;"")</f>
        <v>China Tin Group Co., Ltd.</v>
      </c>
      <c r="S17" s="264" t="str">
        <f t="shared" ca="1" si="1"/>
        <v>CN</v>
      </c>
      <c r="T17" s="264" t="str">
        <f ca="1">IF(B17="","",IF(ISERROR(MATCH($J17,SorP!$B$1:$B$6230,0)),"",INDIRECT("'SorP'!$A$"&amp;MATCH($J17,SorP!$B$1:$B$6230,0))))</f>
        <v>CN-45</v>
      </c>
      <c r="U17" s="299"/>
      <c r="V17" s="300">
        <f>IF(C17="",NA(),MATCH($B17&amp;$C17,'Smelter Look-up'!$J:$J,0))</f>
        <v>361</v>
      </c>
      <c r="W17" s="301"/>
      <c r="X17" s="301">
        <f t="shared" si="2"/>
        <v>0</v>
      </c>
      <c r="Y17" s="301"/>
      <c r="Z17" s="301"/>
      <c r="AB17" s="303" t="str">
        <f t="shared" si="3"/>
        <v>TinChina Tin Group Co., Ltd.</v>
      </c>
    </row>
    <row r="18" spans="1:28" s="302" customFormat="1" ht="63.75">
      <c r="A18" s="249"/>
      <c r="B18" s="250" t="s">
        <v>1655</v>
      </c>
      <c r="C18" s="256" t="s">
        <v>3281</v>
      </c>
      <c r="D18" s="250" t="s">
        <v>58</v>
      </c>
      <c r="E18" s="250" t="s">
        <v>3832</v>
      </c>
      <c r="F18" s="250" t="s">
        <v>1165</v>
      </c>
      <c r="G18" s="250" t="s">
        <v>2275</v>
      </c>
      <c r="H18" s="251">
        <v>0</v>
      </c>
      <c r="I18" s="252" t="s">
        <v>2536</v>
      </c>
      <c r="J18" s="252" t="s">
        <v>2508</v>
      </c>
      <c r="K18" s="254"/>
      <c r="L18" s="254"/>
      <c r="M18" s="254"/>
      <c r="N18" s="254"/>
      <c r="O18" s="254"/>
      <c r="P18" s="253"/>
      <c r="Q18" s="255"/>
      <c r="R18" s="250" t="str">
        <f ca="1">IF(ISERROR($V18),"",OFFSET('Smelter Look-up'!$C$4,$V18-4,0)&amp;"")</f>
        <v>Alpha</v>
      </c>
      <c r="S18" s="264" t="str">
        <f t="shared" ca="1" si="1"/>
        <v>US</v>
      </c>
      <c r="T18" s="264" t="str">
        <f ca="1">IF(B18="","",IF(ISERROR(MATCH($J18,SorP!$B$1:$B$6230,0)),"",INDIRECT("'SorP'!$A$"&amp;MATCH($J18,SorP!$B$1:$B$6230,0))))</f>
        <v>US-PA</v>
      </c>
      <c r="U18" s="299"/>
      <c r="V18" s="300">
        <f>IF(C18="",NA(),MATCH($B18&amp;$C18,'Smelter Look-up'!$J:$J,0))</f>
        <v>350</v>
      </c>
      <c r="W18" s="301"/>
      <c r="X18" s="301">
        <f t="shared" si="2"/>
        <v>0</v>
      </c>
      <c r="Y18" s="301"/>
      <c r="Z18" s="301"/>
      <c r="AB18" s="303" t="str">
        <f t="shared" si="3"/>
        <v>TinAlpha Metals Korea Ltd.</v>
      </c>
    </row>
    <row r="19" spans="1:28" s="302" customFormat="1" ht="51">
      <c r="A19" s="249"/>
      <c r="B19" s="250" t="s">
        <v>1655</v>
      </c>
      <c r="C19" s="256" t="s">
        <v>2538</v>
      </c>
      <c r="D19" s="250" t="s">
        <v>58</v>
      </c>
      <c r="E19" s="250" t="s">
        <v>3832</v>
      </c>
      <c r="F19" s="250" t="s">
        <v>1165</v>
      </c>
      <c r="G19" s="250" t="s">
        <v>2275</v>
      </c>
      <c r="H19" s="251">
        <v>0</v>
      </c>
      <c r="I19" s="252" t="s">
        <v>2536</v>
      </c>
      <c r="J19" s="252" t="s">
        <v>2508</v>
      </c>
      <c r="K19" s="254"/>
      <c r="L19" s="254"/>
      <c r="M19" s="254"/>
      <c r="N19" s="254"/>
      <c r="O19" s="254"/>
      <c r="P19" s="253"/>
      <c r="Q19" s="255"/>
      <c r="R19" s="250" t="str">
        <f ca="1">IF(ISERROR($V19),"",OFFSET('Smelter Look-up'!$C$4,$V19-4,0)&amp;"")</f>
        <v>Alpha</v>
      </c>
      <c r="S19" s="264" t="str">
        <f t="shared" ca="1" si="1"/>
        <v>US</v>
      </c>
      <c r="T19" s="264" t="str">
        <f ca="1">IF(B19="","",IF(ISERROR(MATCH($J19,SorP!$B$1:$B$6230,0)),"",INDIRECT("'SorP'!$A$"&amp;MATCH($J19,SorP!$B$1:$B$6230,0))))</f>
        <v>US-PA</v>
      </c>
      <c r="U19" s="299"/>
      <c r="V19" s="300">
        <f>IF(C19="",NA(),MATCH($B19&amp;$C19,'Smelter Look-up'!$J:$J,0))</f>
        <v>351</v>
      </c>
      <c r="W19" s="301"/>
      <c r="X19" s="301">
        <f t="shared" si="2"/>
        <v>0</v>
      </c>
      <c r="Y19" s="301"/>
      <c r="Z19" s="301"/>
      <c r="AB19" s="303" t="str">
        <f t="shared" si="3"/>
        <v>TinAlpha Metals Taiwan</v>
      </c>
    </row>
    <row r="20" spans="1:28" s="302" customFormat="1" ht="63.75">
      <c r="A20" s="249"/>
      <c r="B20" s="250" t="s">
        <v>1655</v>
      </c>
      <c r="C20" s="256" t="s">
        <v>3282</v>
      </c>
      <c r="D20" s="250" t="s">
        <v>3182</v>
      </c>
      <c r="E20" s="250" t="s">
        <v>1621</v>
      </c>
      <c r="F20" s="250" t="s">
        <v>1204</v>
      </c>
      <c r="G20" s="250" t="s">
        <v>2275</v>
      </c>
      <c r="H20" s="251">
        <v>0</v>
      </c>
      <c r="I20" s="252" t="s">
        <v>3849</v>
      </c>
      <c r="J20" s="252" t="s">
        <v>2306</v>
      </c>
      <c r="K20" s="254"/>
      <c r="L20" s="254"/>
      <c r="M20" s="254"/>
      <c r="N20" s="254"/>
      <c r="O20" s="254"/>
      <c r="P20" s="253"/>
      <c r="Q20" s="255"/>
      <c r="R20" s="250" t="str">
        <f ca="1">IF(ISERROR($V20),"",OFFSET('Smelter Look-up'!$C$4,$V20-4,0)&amp;"")</f>
        <v>Yunnan Chengfeng Non-ferrous Metals Co., Ltd.</v>
      </c>
      <c r="S20" s="264" t="str">
        <f t="shared" ca="1" si="1"/>
        <v>CN</v>
      </c>
      <c r="T20" s="264" t="str">
        <f ca="1">IF(B20="","",IF(ISERROR(MATCH($J20,SorP!$B$1:$B$6230,0)),"",INDIRECT("'SorP'!$A$"&amp;MATCH($J20,SorP!$B$1:$B$6230,0))))</f>
        <v>CN-53</v>
      </c>
      <c r="U20" s="299"/>
      <c r="V20" s="300">
        <f>IF(C20="",NA(),MATCH($B20&amp;$C20,'Smelter Look-up'!$J:$J,0))</f>
        <v>355</v>
      </c>
      <c r="W20" s="301"/>
      <c r="X20" s="301">
        <f t="shared" si="2"/>
        <v>0</v>
      </c>
      <c r="Y20" s="301"/>
      <c r="Z20" s="301"/>
      <c r="AB20" s="303" t="str">
        <f t="shared" si="3"/>
        <v>TinChengfeng Metals Co Pte Ltd</v>
      </c>
    </row>
    <row r="21" spans="1:28" s="302" customFormat="1" ht="76.5">
      <c r="A21" s="249"/>
      <c r="B21" s="250" t="s">
        <v>1655</v>
      </c>
      <c r="C21" s="256" t="s">
        <v>3283</v>
      </c>
      <c r="D21" s="250" t="s">
        <v>2532</v>
      </c>
      <c r="E21" s="250" t="s">
        <v>1621</v>
      </c>
      <c r="F21" s="250" t="s">
        <v>1163</v>
      </c>
      <c r="G21" s="250" t="s">
        <v>2275</v>
      </c>
      <c r="H21" s="251">
        <v>0</v>
      </c>
      <c r="I21" s="252" t="s">
        <v>2510</v>
      </c>
      <c r="J21" s="252" t="s">
        <v>2342</v>
      </c>
      <c r="K21" s="254"/>
      <c r="L21" s="254"/>
      <c r="M21" s="254"/>
      <c r="N21" s="254"/>
      <c r="O21" s="254"/>
      <c r="P21" s="253"/>
      <c r="Q21" s="255"/>
      <c r="R21" s="250" t="str">
        <f ca="1">IF(ISERROR($V21),"",OFFSET('Smelter Look-up'!$C$4,$V21-4,0)&amp;"")</f>
        <v>Jiangxi Ketai Advanced Material Co., Ltd.</v>
      </c>
      <c r="S21" s="264" t="str">
        <f t="shared" ca="1" si="1"/>
        <v>CN</v>
      </c>
      <c r="T21" s="264" t="str">
        <f ca="1">IF(B21="","",IF(ISERROR(MATCH($J21,SorP!$B$1:$B$6230,0)),"",INDIRECT("'SorP'!$A$"&amp;MATCH($J21,SorP!$B$1:$B$6230,0))))</f>
        <v>CN-36</v>
      </c>
      <c r="U21" s="299"/>
      <c r="V21" s="300">
        <f>IF(C21="",NA(),MATCH($B21&amp;$C21,'Smelter Look-up'!$J:$J,0))</f>
        <v>359</v>
      </c>
      <c r="W21" s="301"/>
      <c r="X21" s="301">
        <f t="shared" si="2"/>
        <v>0</v>
      </c>
      <c r="Y21" s="301"/>
      <c r="Z21" s="301"/>
      <c r="AB21" s="303" t="str">
        <f t="shared" si="3"/>
        <v>TinChina Rare Metal Material Co., Ltd.</v>
      </c>
    </row>
    <row r="22" spans="1:28" s="302" customFormat="1" ht="63.75">
      <c r="A22" s="249"/>
      <c r="B22" s="250" t="s">
        <v>1655</v>
      </c>
      <c r="C22" s="256" t="s">
        <v>1887</v>
      </c>
      <c r="D22" s="250" t="s">
        <v>1887</v>
      </c>
      <c r="E22" s="250" t="s">
        <v>1621</v>
      </c>
      <c r="F22" s="250" t="s">
        <v>1175</v>
      </c>
      <c r="G22" s="250" t="s">
        <v>2275</v>
      </c>
      <c r="H22" s="251">
        <v>0</v>
      </c>
      <c r="I22" s="252" t="s">
        <v>2554</v>
      </c>
      <c r="J22" s="252" t="s">
        <v>2534</v>
      </c>
      <c r="K22" s="254"/>
      <c r="L22" s="254"/>
      <c r="M22" s="254"/>
      <c r="N22" s="254"/>
      <c r="O22" s="254"/>
      <c r="P22" s="253"/>
      <c r="Q22" s="255"/>
      <c r="R22" s="250" t="str">
        <f ca="1">IF(ISERROR($V22),"",OFFSET('Smelter Look-up'!$C$4,$V22-4,0)&amp;"")</f>
        <v>China Tin Group Co., Ltd.</v>
      </c>
      <c r="S22" s="264" t="str">
        <f t="shared" ca="1" si="1"/>
        <v>CN</v>
      </c>
      <c r="T22" s="264" t="str">
        <f ca="1">IF(B22="","",IF(ISERROR(MATCH($J22,SorP!$B$1:$B$6230,0)),"",INDIRECT("'SorP'!$A$"&amp;MATCH($J22,SorP!$B$1:$B$6230,0))))</f>
        <v>CN-45</v>
      </c>
      <c r="U22" s="299"/>
      <c r="V22" s="300">
        <f>IF(C22="",NA(),MATCH($B22&amp;$C22,'Smelter Look-up'!$J:$J,0))</f>
        <v>361</v>
      </c>
      <c r="W22" s="301"/>
      <c r="X22" s="301">
        <f t="shared" si="2"/>
        <v>0</v>
      </c>
      <c r="Y22" s="301"/>
      <c r="Z22" s="301"/>
      <c r="AB22" s="303" t="str">
        <f t="shared" si="3"/>
        <v>TinChina Tin Group Co., Ltd.</v>
      </c>
    </row>
    <row r="23" spans="1:28" s="302" customFormat="1" ht="38.25">
      <c r="A23" s="249"/>
      <c r="B23" s="250" t="s">
        <v>1655</v>
      </c>
      <c r="C23" s="256" t="s">
        <v>3284</v>
      </c>
      <c r="D23" s="250" t="s">
        <v>1887</v>
      </c>
      <c r="E23" s="250" t="s">
        <v>1621</v>
      </c>
      <c r="F23" s="250" t="s">
        <v>1175</v>
      </c>
      <c r="G23" s="250" t="s">
        <v>2275</v>
      </c>
      <c r="H23" s="251">
        <v>0</v>
      </c>
      <c r="I23" s="252" t="s">
        <v>2554</v>
      </c>
      <c r="J23" s="252" t="s">
        <v>2534</v>
      </c>
      <c r="K23" s="254"/>
      <c r="L23" s="254"/>
      <c r="M23" s="254"/>
      <c r="N23" s="254"/>
      <c r="O23" s="254"/>
      <c r="P23" s="253"/>
      <c r="Q23" s="255"/>
      <c r="R23" s="250" t="str">
        <f ca="1">IF(ISERROR($V23),"",OFFSET('Smelter Look-up'!$C$4,$V23-4,0)&amp;"")</f>
        <v>China Tin Group Co., Ltd.</v>
      </c>
      <c r="S23" s="264" t="str">
        <f t="shared" ca="1" si="1"/>
        <v>CN</v>
      </c>
      <c r="T23" s="264" t="str">
        <f ca="1">IF(B23="","",IF(ISERROR(MATCH($J23,SorP!$B$1:$B$6230,0)),"",INDIRECT("'SorP'!$A$"&amp;MATCH($J23,SorP!$B$1:$B$6230,0))))</f>
        <v>CN-45</v>
      </c>
      <c r="U23" s="299"/>
      <c r="V23" s="300">
        <f>IF(C23="",NA(),MATCH($B23&amp;$C23,'Smelter Look-up'!$J:$J,0))</f>
        <v>360</v>
      </c>
      <c r="W23" s="301"/>
      <c r="X23" s="301">
        <f t="shared" si="2"/>
        <v>0</v>
      </c>
      <c r="Y23" s="301"/>
      <c r="Z23" s="301"/>
      <c r="AB23" s="303" t="str">
        <f t="shared" si="3"/>
        <v>TinChina Tin (Hechi)</v>
      </c>
    </row>
    <row r="24" spans="1:28" s="302" customFormat="1" ht="38.25">
      <c r="A24" s="249"/>
      <c r="B24" s="250" t="s">
        <v>1655</v>
      </c>
      <c r="C24" s="256" t="s">
        <v>2566</v>
      </c>
      <c r="D24" s="250" t="s">
        <v>1525</v>
      </c>
      <c r="E24" s="250" t="s">
        <v>1338</v>
      </c>
      <c r="F24" s="250" t="s">
        <v>1178</v>
      </c>
      <c r="G24" s="250" t="s">
        <v>2275</v>
      </c>
      <c r="H24" s="251">
        <v>0</v>
      </c>
      <c r="I24" s="252" t="s">
        <v>2564</v>
      </c>
      <c r="J24" s="252" t="s">
        <v>2565</v>
      </c>
      <c r="K24" s="254"/>
      <c r="L24" s="254"/>
      <c r="M24" s="254"/>
      <c r="N24" s="254"/>
      <c r="O24" s="254"/>
      <c r="P24" s="253"/>
      <c r="Q24" s="255"/>
      <c r="R24" s="250" t="str">
        <f ca="1">IF(ISERROR($V24),"",OFFSET('Smelter Look-up'!$C$4,$V24-4,0)&amp;"")</f>
        <v>Minsur</v>
      </c>
      <c r="S24" s="264" t="str">
        <f t="shared" ca="1" si="1"/>
        <v>PE</v>
      </c>
      <c r="T24" s="264" t="str">
        <f ca="1">IF(B24="","",IF(ISERROR(MATCH($J24,SorP!$B$1:$B$6230,0)),"",INDIRECT("'SorP'!$A$"&amp;MATCH($J24,SorP!$B$1:$B$6230,0))))</f>
        <v>PE-ICA</v>
      </c>
      <c r="U24" s="299"/>
      <c r="V24" s="300">
        <f>IF(C24="",NA(),MATCH($B24&amp;$C24,'Smelter Look-up'!$J:$J,0))</f>
        <v>386</v>
      </c>
      <c r="W24" s="301"/>
      <c r="X24" s="301">
        <f t="shared" si="2"/>
        <v>0</v>
      </c>
      <c r="Y24" s="301"/>
      <c r="Z24" s="301"/>
      <c r="AB24" s="303" t="str">
        <f t="shared" si="3"/>
        <v>TinFunsur Smelter</v>
      </c>
    </row>
    <row r="25" spans="1:28" s="302" customFormat="1" ht="89.25">
      <c r="A25" s="249"/>
      <c r="B25" s="250" t="s">
        <v>1655</v>
      </c>
      <c r="C25" s="256" t="s">
        <v>3649</v>
      </c>
      <c r="D25" s="250" t="s">
        <v>3649</v>
      </c>
      <c r="E25" s="250" t="s">
        <v>1621</v>
      </c>
      <c r="F25" s="250" t="s">
        <v>3329</v>
      </c>
      <c r="G25" s="250" t="s">
        <v>2275</v>
      </c>
      <c r="H25" s="251">
        <v>0</v>
      </c>
      <c r="I25" s="252" t="s">
        <v>3849</v>
      </c>
      <c r="J25" s="252" t="s">
        <v>2306</v>
      </c>
      <c r="K25" s="254"/>
      <c r="L25" s="254"/>
      <c r="M25" s="254"/>
      <c r="N25" s="254"/>
      <c r="O25" s="254"/>
      <c r="P25" s="253"/>
      <c r="Q25" s="255"/>
      <c r="R25" s="250" t="str">
        <f ca="1">IF(ISERROR($V25),"",OFFSET('Smelter Look-up'!$C$4,$V25-4,0)&amp;"")</f>
        <v>Gejiu Fengming Metallurgy Chemical Plant</v>
      </c>
      <c r="S25" s="264" t="str">
        <f t="shared" ca="1" si="1"/>
        <v>CN</v>
      </c>
      <c r="T25" s="264" t="str">
        <f ca="1">IF(B25="","",IF(ISERROR(MATCH($J25,SorP!$B$1:$B$6230,0)),"",INDIRECT("'SorP'!$A$"&amp;MATCH($J25,SorP!$B$1:$B$6230,0))))</f>
        <v>CN-53</v>
      </c>
      <c r="U25" s="299"/>
      <c r="V25" s="300">
        <f>IF(C25="",NA(),MATCH($B25&amp;$C25,'Smelter Look-up'!$J:$J,0))</f>
        <v>388</v>
      </c>
      <c r="W25" s="301"/>
      <c r="X25" s="301">
        <f t="shared" si="2"/>
        <v>0</v>
      </c>
      <c r="Y25" s="301"/>
      <c r="Z25" s="301"/>
      <c r="AB25" s="303" t="str">
        <f t="shared" si="3"/>
        <v>TinGejiu Fengming Metallurgy Chemical Plant</v>
      </c>
    </row>
    <row r="26" spans="1:28" s="302" customFormat="1" ht="102">
      <c r="A26" s="249"/>
      <c r="B26" s="250" t="s">
        <v>1655</v>
      </c>
      <c r="C26" s="256" t="s">
        <v>2585</v>
      </c>
      <c r="D26" s="250" t="s">
        <v>2585</v>
      </c>
      <c r="E26" s="250" t="s">
        <v>1621</v>
      </c>
      <c r="F26" s="250" t="s">
        <v>2586</v>
      </c>
      <c r="G26" s="250" t="s">
        <v>2275</v>
      </c>
      <c r="H26" s="251">
        <v>0</v>
      </c>
      <c r="I26" s="252" t="s">
        <v>3849</v>
      </c>
      <c r="J26" s="252" t="s">
        <v>2306</v>
      </c>
      <c r="K26" s="254"/>
      <c r="L26" s="254"/>
      <c r="M26" s="254"/>
      <c r="N26" s="254"/>
      <c r="O26" s="254"/>
      <c r="P26" s="253"/>
      <c r="Q26" s="255"/>
      <c r="R26" s="250" t="str">
        <f ca="1">IF(ISERROR($V26),"",OFFSET('Smelter Look-up'!$C$4,$V26-4,0)&amp;"")</f>
        <v>Gejiu Yunxin Nonferrous Electrolysis Co., Ltd.</v>
      </c>
      <c r="S26" s="264" t="str">
        <f t="shared" ca="1" si="1"/>
        <v>CN</v>
      </c>
      <c r="T26" s="264" t="str">
        <f ca="1">IF(B26="","",IF(ISERROR(MATCH($J26,SorP!$B$1:$B$6230,0)),"",INDIRECT("'SorP'!$A$"&amp;MATCH($J26,SorP!$B$1:$B$6230,0))))</f>
        <v>CN-53</v>
      </c>
      <c r="U26" s="299"/>
      <c r="V26" s="300">
        <f>IF(C26="",NA(),MATCH($B26&amp;$C26,'Smelter Look-up'!$J:$J,0))</f>
        <v>392</v>
      </c>
      <c r="W26" s="301"/>
      <c r="X26" s="301">
        <f t="shared" si="2"/>
        <v>0</v>
      </c>
      <c r="Y26" s="301"/>
      <c r="Z26" s="301"/>
      <c r="AB26" s="303" t="str">
        <f t="shared" si="3"/>
        <v>TinGejiu Yunxin Nonferrous Electrolysis Co., Ltd.</v>
      </c>
    </row>
    <row r="27" spans="1:28" s="302" customFormat="1" ht="51">
      <c r="A27" s="249"/>
      <c r="B27" s="250" t="s">
        <v>1655</v>
      </c>
      <c r="C27" s="256" t="s">
        <v>2556</v>
      </c>
      <c r="D27" s="250" t="s">
        <v>1887</v>
      </c>
      <c r="E27" s="250" t="s">
        <v>1621</v>
      </c>
      <c r="F27" s="250" t="s">
        <v>1175</v>
      </c>
      <c r="G27" s="250" t="s">
        <v>2275</v>
      </c>
      <c r="H27" s="251">
        <v>0</v>
      </c>
      <c r="I27" s="252" t="s">
        <v>2554</v>
      </c>
      <c r="J27" s="252" t="s">
        <v>2534</v>
      </c>
      <c r="K27" s="254"/>
      <c r="L27" s="254"/>
      <c r="M27" s="254"/>
      <c r="N27" s="254"/>
      <c r="O27" s="254"/>
      <c r="P27" s="253"/>
      <c r="Q27" s="255"/>
      <c r="R27" s="250" t="str">
        <f ca="1">IF(ISERROR($V27),"",OFFSET('Smelter Look-up'!$C$4,$V27-4,0)&amp;"")</f>
        <v>China Tin Group Co., Ltd.</v>
      </c>
      <c r="S27" s="264" t="str">
        <f t="shared" ca="1" si="1"/>
        <v>CN</v>
      </c>
      <c r="T27" s="264" t="str">
        <f ca="1">IF(B27="","",IF(ISERROR(MATCH($J27,SorP!$B$1:$B$6230,0)),"",INDIRECT("'SorP'!$A$"&amp;MATCH($J27,SorP!$B$1:$B$6230,0))))</f>
        <v>CN-45</v>
      </c>
      <c r="U27" s="299"/>
      <c r="V27" s="300">
        <f>IF(C27="",NA(),MATCH($B27&amp;$C27,'Smelter Look-up'!$J:$J,0))</f>
        <v>413</v>
      </c>
      <c r="W27" s="301"/>
      <c r="X27" s="301">
        <f t="shared" si="2"/>
        <v>0</v>
      </c>
      <c r="Y27" s="301"/>
      <c r="Z27" s="301"/>
      <c r="AB27" s="303" t="str">
        <f t="shared" si="3"/>
        <v>TinLiuzhhou China Tin</v>
      </c>
    </row>
    <row r="28" spans="1:28" s="302" customFormat="1" ht="89.25">
      <c r="A28" s="249"/>
      <c r="B28" s="250" t="s">
        <v>1655</v>
      </c>
      <c r="C28" s="256" t="s">
        <v>1257</v>
      </c>
      <c r="D28" s="250" t="s">
        <v>1257</v>
      </c>
      <c r="E28" s="250" t="s">
        <v>1637</v>
      </c>
      <c r="F28" s="250" t="s">
        <v>1176</v>
      </c>
      <c r="G28" s="250" t="s">
        <v>2275</v>
      </c>
      <c r="H28" s="251">
        <v>0</v>
      </c>
      <c r="I28" s="252" t="s">
        <v>2559</v>
      </c>
      <c r="J28" s="252" t="s">
        <v>15458</v>
      </c>
      <c r="K28" s="254"/>
      <c r="L28" s="254"/>
      <c r="M28" s="254"/>
      <c r="N28" s="254"/>
      <c r="O28" s="254"/>
      <c r="P28" s="253"/>
      <c r="Q28" s="255"/>
      <c r="R28" s="250" t="str">
        <f ca="1">IF(ISERROR($V28),"",OFFSET('Smelter Look-up'!$C$4,$V28-4,0)&amp;"")</f>
        <v>Malaysia Smelting Corporation (MSC)</v>
      </c>
      <c r="S28" s="264" t="str">
        <f t="shared" ca="1" si="1"/>
        <v>MY</v>
      </c>
      <c r="T28" s="264" t="str">
        <f ca="1">IF(B28="","",IF(ISERROR(MATCH($J28,SorP!$B$1:$B$6230,0)),"",INDIRECT("'SorP'!$A$"&amp;MATCH($J28,SorP!$B$1:$B$6230,0))))</f>
        <v/>
      </c>
      <c r="U28" s="299"/>
      <c r="V28" s="300">
        <f>IF(C28="",NA(),MATCH($B28&amp;$C28,'Smelter Look-up'!$J:$J,0))</f>
        <v>415</v>
      </c>
      <c r="W28" s="301"/>
      <c r="X28" s="301">
        <f t="shared" si="2"/>
        <v>0</v>
      </c>
      <c r="Y28" s="301"/>
      <c r="Z28" s="301"/>
      <c r="AB28" s="303" t="str">
        <f t="shared" si="3"/>
        <v>TinMalaysia Smelting Corporation (MSC)</v>
      </c>
    </row>
    <row r="29" spans="1:28" s="302" customFormat="1" ht="76.5">
      <c r="A29" s="249"/>
      <c r="B29" s="250" t="s">
        <v>1655</v>
      </c>
      <c r="C29" s="256" t="s">
        <v>1698</v>
      </c>
      <c r="D29" s="250" t="s">
        <v>1698</v>
      </c>
      <c r="E29" s="250" t="s">
        <v>1630</v>
      </c>
      <c r="F29" s="250" t="s">
        <v>1179</v>
      </c>
      <c r="G29" s="250" t="s">
        <v>2275</v>
      </c>
      <c r="H29" s="251">
        <v>0</v>
      </c>
      <c r="I29" s="252" t="s">
        <v>2567</v>
      </c>
      <c r="J29" s="252" t="s">
        <v>2289</v>
      </c>
      <c r="K29" s="254"/>
      <c r="L29" s="254"/>
      <c r="M29" s="254"/>
      <c r="N29" s="254"/>
      <c r="O29" s="254"/>
      <c r="P29" s="253"/>
      <c r="Q29" s="255"/>
      <c r="R29" s="250" t="str">
        <f ca="1">IF(ISERROR($V29),"",OFFSET('Smelter Look-up'!$C$4,$V29-4,0)&amp;"")</f>
        <v>Mitsubishi Materials Corporation</v>
      </c>
      <c r="S29" s="264" t="str">
        <f t="shared" ca="1" si="1"/>
        <v>JP</v>
      </c>
      <c r="T29" s="264" t="str">
        <f ca="1">IF(B29="","",IF(ISERROR(MATCH($J29,SorP!$B$1:$B$6230,0)),"",INDIRECT("'SorP'!$A$"&amp;MATCH($J29,SorP!$B$1:$B$6230,0))))</f>
        <v>JP-28</v>
      </c>
      <c r="U29" s="299"/>
      <c r="V29" s="300">
        <f>IF(C29="",NA(),MATCH($B29&amp;$C29,'Smelter Look-up'!$J:$J,0))</f>
        <v>426</v>
      </c>
      <c r="W29" s="301"/>
      <c r="X29" s="301">
        <f t="shared" si="2"/>
        <v>0</v>
      </c>
      <c r="Y29" s="301"/>
      <c r="Z29" s="301"/>
      <c r="AB29" s="303" t="str">
        <f t="shared" si="3"/>
        <v>TinMitsubishi Materials Corporation</v>
      </c>
    </row>
    <row r="30" spans="1:28" s="302" customFormat="1" ht="63.75">
      <c r="A30" s="249"/>
      <c r="B30" s="250" t="s">
        <v>1655</v>
      </c>
      <c r="C30" s="256" t="s">
        <v>2540</v>
      </c>
      <c r="D30" s="250" t="s">
        <v>58</v>
      </c>
      <c r="E30" s="250" t="s">
        <v>3832</v>
      </c>
      <c r="F30" s="250" t="s">
        <v>1165</v>
      </c>
      <c r="G30" s="250" t="s">
        <v>2275</v>
      </c>
      <c r="H30" s="251">
        <v>0</v>
      </c>
      <c r="I30" s="252" t="s">
        <v>2536</v>
      </c>
      <c r="J30" s="252" t="s">
        <v>2508</v>
      </c>
      <c r="K30" s="254"/>
      <c r="L30" s="254"/>
      <c r="M30" s="254"/>
      <c r="N30" s="254"/>
      <c r="O30" s="254"/>
      <c r="P30" s="253"/>
      <c r="Q30" s="255"/>
      <c r="R30" s="250" t="str">
        <f ca="1">IF(ISERROR($V30),"",OFFSET('Smelter Look-up'!$C$4,$V30-4,0)&amp;"")</f>
        <v>Alpha</v>
      </c>
      <c r="S30" s="264" t="str">
        <f t="shared" ca="1" si="1"/>
        <v>US</v>
      </c>
      <c r="T30" s="264" t="str">
        <f ca="1">IF(B30="","",IF(ISERROR(MATCH($J30,SorP!$B$1:$B$6230,0)),"",INDIRECT("'SorP'!$A$"&amp;MATCH($J30,SorP!$B$1:$B$6230,0))))</f>
        <v>US-PA</v>
      </c>
      <c r="U30" s="299"/>
      <c r="V30" s="300">
        <f>IF(C30="",NA(),MATCH($B30&amp;$C30,'Smelter Look-up'!$J:$J,0))</f>
        <v>366</v>
      </c>
      <c r="W30" s="301"/>
      <c r="X30" s="301">
        <f t="shared" si="2"/>
        <v>0</v>
      </c>
      <c r="Y30" s="301"/>
      <c r="Z30" s="301"/>
      <c r="AB30" s="303" t="str">
        <f t="shared" si="3"/>
        <v>TinCookson (Alpha Metals Taiwan)</v>
      </c>
    </row>
    <row r="31" spans="1:28" s="302" customFormat="1" ht="63.75">
      <c r="A31" s="249"/>
      <c r="B31" s="250" t="s">
        <v>1655</v>
      </c>
      <c r="C31" s="256" t="s">
        <v>2546</v>
      </c>
      <c r="D31" s="250" t="s">
        <v>1366</v>
      </c>
      <c r="E31" s="250" t="s">
        <v>1630</v>
      </c>
      <c r="F31" s="250" t="s">
        <v>2008</v>
      </c>
      <c r="G31" s="250" t="s">
        <v>2275</v>
      </c>
      <c r="H31" s="251">
        <v>0</v>
      </c>
      <c r="I31" s="252" t="s">
        <v>2314</v>
      </c>
      <c r="J31" s="252" t="s">
        <v>2315</v>
      </c>
      <c r="K31" s="254"/>
      <c r="L31" s="254"/>
      <c r="M31" s="254"/>
      <c r="N31" s="254"/>
      <c r="O31" s="254"/>
      <c r="P31" s="253"/>
      <c r="Q31" s="255"/>
      <c r="R31" s="250" t="str">
        <f ca="1">IF(ISERROR($V31),"",OFFSET('Smelter Look-up'!$C$4,$V31-4,0)&amp;"")</f>
        <v>Dowa</v>
      </c>
      <c r="S31" s="264" t="str">
        <f t="shared" ca="1" si="1"/>
        <v>JP</v>
      </c>
      <c r="T31" s="264" t="str">
        <f ca="1">IF(B31="","",IF(ISERROR(MATCH($J31,SorP!$B$1:$B$6230,0)),"",INDIRECT("'SorP'!$A$"&amp;MATCH($J31,SorP!$B$1:$B$6230,0))))</f>
        <v>JP-05</v>
      </c>
      <c r="U31" s="299"/>
      <c r="V31" s="300">
        <f>IF(C31="",NA(),MATCH($B31&amp;$C31,'Smelter Look-up'!$J:$J,0))</f>
        <v>377</v>
      </c>
      <c r="W31" s="301"/>
      <c r="X31" s="301">
        <f t="shared" si="2"/>
        <v>0</v>
      </c>
      <c r="Y31" s="301"/>
      <c r="Z31" s="301"/>
      <c r="AB31" s="303" t="str">
        <f t="shared" si="3"/>
        <v>TinDowa Metaltech Co., Ltd.</v>
      </c>
    </row>
    <row r="32" spans="1:28" s="302" customFormat="1" ht="76.5">
      <c r="A32" s="249"/>
      <c r="B32" s="250" t="s">
        <v>1655</v>
      </c>
      <c r="C32" s="256" t="s">
        <v>3652</v>
      </c>
      <c r="D32" s="250" t="s">
        <v>2585</v>
      </c>
      <c r="E32" s="250" t="s">
        <v>1621</v>
      </c>
      <c r="F32" s="250" t="s">
        <v>2586</v>
      </c>
      <c r="G32" s="250" t="s">
        <v>2275</v>
      </c>
      <c r="H32" s="251">
        <v>0</v>
      </c>
      <c r="I32" s="252" t="s">
        <v>3849</v>
      </c>
      <c r="J32" s="252" t="s">
        <v>2306</v>
      </c>
      <c r="K32" s="254"/>
      <c r="L32" s="254"/>
      <c r="M32" s="254"/>
      <c r="N32" s="254"/>
      <c r="O32" s="254"/>
      <c r="P32" s="253"/>
      <c r="Q32" s="255"/>
      <c r="R32" s="250" t="str">
        <f ca="1">IF(ISERROR($V32),"",OFFSET('Smelter Look-up'!$C$4,$V32-4,0)&amp;"")</f>
        <v>Gejiu Yunxin Nonferrous Electrolysis Co., Ltd.</v>
      </c>
      <c r="S32" s="264" t="str">
        <f t="shared" ca="1" si="1"/>
        <v>CN</v>
      </c>
      <c r="T32" s="264" t="str">
        <f ca="1">IF(B32="","",IF(ISERROR(MATCH($J32,SorP!$B$1:$B$6230,0)),"",INDIRECT("'SorP'!$A$"&amp;MATCH($J32,SorP!$B$1:$B$6230,0))))</f>
        <v>CN-53</v>
      </c>
      <c r="U32" s="299"/>
      <c r="V32" s="300">
        <f>IF(C32="",NA(),MATCH($B32&amp;$C32,'Smelter Look-up'!$J:$J,0))</f>
        <v>496</v>
      </c>
      <c r="W32" s="301"/>
      <c r="X32" s="301">
        <f t="shared" si="2"/>
        <v>0</v>
      </c>
      <c r="Y32" s="301"/>
      <c r="Z32" s="301"/>
      <c r="AB32" s="303" t="str">
        <f t="shared" si="3"/>
        <v>TinYunNan Gejiu Yunxin Electrolyze Limited</v>
      </c>
    </row>
    <row r="33" spans="1:28" s="302" customFormat="1" ht="38.25">
      <c r="A33" s="249"/>
      <c r="B33" s="250" t="s">
        <v>1655</v>
      </c>
      <c r="C33" s="256" t="s">
        <v>2539</v>
      </c>
      <c r="D33" s="250" t="s">
        <v>58</v>
      </c>
      <c r="E33" s="250" t="s">
        <v>3832</v>
      </c>
      <c r="F33" s="250" t="s">
        <v>1165</v>
      </c>
      <c r="G33" s="250" t="s">
        <v>2275</v>
      </c>
      <c r="H33" s="251">
        <v>0</v>
      </c>
      <c r="I33" s="252" t="s">
        <v>2536</v>
      </c>
      <c r="J33" s="252" t="s">
        <v>2508</v>
      </c>
      <c r="K33" s="254"/>
      <c r="L33" s="254"/>
      <c r="M33" s="254"/>
      <c r="N33" s="254"/>
      <c r="O33" s="254"/>
      <c r="P33" s="253"/>
      <c r="Q33" s="255"/>
      <c r="R33" s="250" t="str">
        <f ca="1">IF(ISERROR($V33),"",OFFSET('Smelter Look-up'!$C$4,$V33-4,0)&amp;"")</f>
        <v>Alpha</v>
      </c>
      <c r="S33" s="264" t="str">
        <f t="shared" ca="1" si="1"/>
        <v>US</v>
      </c>
      <c r="T33" s="264" t="str">
        <f ca="1">IF(B33="","",IF(ISERROR(MATCH($J33,SorP!$B$1:$B$6230,0)),"",INDIRECT("'SorP'!$A$"&amp;MATCH($J33,SorP!$B$1:$B$6230,0))))</f>
        <v>US-PA</v>
      </c>
      <c r="U33" s="299"/>
      <c r="V33" s="300">
        <f>IF(C33="",NA(),MATCH($B33&amp;$C33,'Smelter Look-up'!$J:$J,0))</f>
        <v>349</v>
      </c>
      <c r="W33" s="301"/>
      <c r="X33" s="301">
        <f t="shared" si="2"/>
        <v>0</v>
      </c>
      <c r="Y33" s="301"/>
      <c r="Z33" s="301"/>
      <c r="AB33" s="303" t="str">
        <f t="shared" si="3"/>
        <v>TinAlpha Metals</v>
      </c>
    </row>
    <row r="34" spans="1:28" s="302" customFormat="1" ht="63.75">
      <c r="A34" s="249"/>
      <c r="B34" s="250" t="s">
        <v>1655</v>
      </c>
      <c r="C34" s="256" t="s">
        <v>46</v>
      </c>
      <c r="D34" s="250" t="s">
        <v>3660</v>
      </c>
      <c r="E34" s="250" t="s">
        <v>1621</v>
      </c>
      <c r="F34" s="250" t="s">
        <v>1205</v>
      </c>
      <c r="G34" s="250" t="s">
        <v>2275</v>
      </c>
      <c r="H34" s="251">
        <v>0</v>
      </c>
      <c r="I34" s="252" t="s">
        <v>3849</v>
      </c>
      <c r="J34" s="252" t="s">
        <v>2306</v>
      </c>
      <c r="K34" s="254"/>
      <c r="L34" s="254"/>
      <c r="M34" s="254"/>
      <c r="N34" s="254"/>
      <c r="O34" s="254"/>
      <c r="P34" s="253"/>
      <c r="Q34" s="255"/>
      <c r="R34" s="250" t="str">
        <f ca="1">IF(ISERROR($V34),"",OFFSET('Smelter Look-up'!$C$4,$V34-4,0)&amp;"")</f>
        <v>Yunnan Tin Company Limited</v>
      </c>
      <c r="S34" s="264" t="str">
        <f t="shared" ca="1" si="1"/>
        <v>CN</v>
      </c>
      <c r="T34" s="264" t="str">
        <f ca="1">IF(B34="","",IF(ISERROR(MATCH($J34,SorP!$B$1:$B$6230,0)),"",INDIRECT("'SorP'!$A$"&amp;MATCH($J34,SorP!$B$1:$B$6230,0))))</f>
        <v>CN-53</v>
      </c>
      <c r="U34" s="299"/>
      <c r="V34" s="300">
        <f>IF(C34="",NA(),MATCH($B34&amp;$C34,'Smelter Look-up'!$J:$J,0))</f>
        <v>363</v>
      </c>
      <c r="W34" s="301"/>
      <c r="X34" s="301">
        <f t="shared" si="2"/>
        <v>0</v>
      </c>
      <c r="Y34" s="301"/>
      <c r="Z34" s="301"/>
      <c r="AB34" s="303" t="str">
        <f t="shared" si="3"/>
        <v>TinChina Yunnan Tin Co Ltd.</v>
      </c>
    </row>
    <row r="35" spans="1:28" s="302" customFormat="1" ht="89.25">
      <c r="A35" s="249"/>
      <c r="B35" s="250" t="s">
        <v>1654</v>
      </c>
      <c r="C35" s="256" t="s">
        <v>25</v>
      </c>
      <c r="D35" s="250" t="s">
        <v>1884</v>
      </c>
      <c r="E35" s="250" t="s">
        <v>1621</v>
      </c>
      <c r="F35" s="250" t="s">
        <v>1139</v>
      </c>
      <c r="G35" s="250" t="s">
        <v>2275</v>
      </c>
      <c r="H35" s="251">
        <v>0</v>
      </c>
      <c r="I35" s="252" t="s">
        <v>2444</v>
      </c>
      <c r="J35" s="252" t="s">
        <v>2358</v>
      </c>
      <c r="K35" s="254"/>
      <c r="L35" s="254"/>
      <c r="M35" s="254"/>
      <c r="N35" s="254"/>
      <c r="O35" s="254"/>
      <c r="P35" s="253"/>
      <c r="Q35" s="255"/>
      <c r="R35" s="250" t="str">
        <f ca="1">IF(ISERROR($V35),"",OFFSET('Smelter Look-up'!$C$4,$V35-4,0)&amp;"")</f>
        <v>Zhongyuan Gold Smelter of Zhongjin Gold Corporation</v>
      </c>
      <c r="S35" s="264" t="str">
        <f t="shared" ca="1" si="1"/>
        <v>CN</v>
      </c>
      <c r="T35" s="264" t="str">
        <f ca="1">IF(B35="","",IF(ISERROR(MATCH($J35,SorP!$B$1:$B$6230,0)),"",INDIRECT("'SorP'!$A$"&amp;MATCH($J35,SorP!$B$1:$B$6230,0))))</f>
        <v>CN-41</v>
      </c>
      <c r="U35" s="299"/>
      <c r="V35" s="300">
        <f>IF(C35="",NA(),MATCH($B35&amp;$C35,'Smelter Look-up'!$J:$J,0))</f>
        <v>46</v>
      </c>
      <c r="W35" s="301"/>
      <c r="X35" s="301">
        <f t="shared" si="2"/>
        <v>0</v>
      </c>
      <c r="Y35" s="301"/>
      <c r="Z35" s="301"/>
      <c r="AB35" s="303" t="str">
        <f t="shared" si="3"/>
        <v>GoldChina Henan Zhongyuan Gold Smelter</v>
      </c>
    </row>
    <row r="36" spans="1:28" s="302" customFormat="1" ht="76.5">
      <c r="A36" s="249"/>
      <c r="B36" s="250" t="s">
        <v>1654</v>
      </c>
      <c r="C36" s="256" t="s">
        <v>26</v>
      </c>
      <c r="D36" s="250" t="s">
        <v>3176</v>
      </c>
      <c r="E36" s="250" t="s">
        <v>1621</v>
      </c>
      <c r="F36" s="250" t="s">
        <v>1127</v>
      </c>
      <c r="G36" s="250" t="s">
        <v>2275</v>
      </c>
      <c r="H36" s="251">
        <v>0</v>
      </c>
      <c r="I36" s="252" t="s">
        <v>2407</v>
      </c>
      <c r="J36" s="252" t="s">
        <v>15459</v>
      </c>
      <c r="K36" s="254"/>
      <c r="L36" s="254"/>
      <c r="M36" s="254"/>
      <c r="N36" s="254"/>
      <c r="O36" s="254"/>
      <c r="P36" s="253"/>
      <c r="Q36" s="255"/>
      <c r="R36" s="250" t="str">
        <f ca="1">IF(ISERROR($V36),"",OFFSET('Smelter Look-up'!$C$4,$V36-4,0)&amp;"")</f>
        <v>The Refinery of Shandong Gold Mining Co., Ltd.</v>
      </c>
      <c r="S36" s="264" t="str">
        <f t="shared" ca="1" si="1"/>
        <v>CN</v>
      </c>
      <c r="T36" s="264" t="str">
        <f ca="1">IF(B36="","",IF(ISERROR(MATCH($J36,SorP!$B$1:$B$6230,0)),"",INDIRECT("'SorP'!$A$"&amp;MATCH($J36,SorP!$B$1:$B$6230,0))))</f>
        <v/>
      </c>
      <c r="U36" s="299"/>
      <c r="V36" s="300">
        <f>IF(C36="",NA(),MATCH($B36&amp;$C36,'Smelter Look-up'!$J:$J,0))</f>
        <v>47</v>
      </c>
      <c r="W36" s="301"/>
      <c r="X36" s="301">
        <f t="shared" si="2"/>
        <v>0</v>
      </c>
      <c r="Y36" s="301"/>
      <c r="Z36" s="301"/>
      <c r="AB36" s="303" t="str">
        <f t="shared" si="3"/>
        <v>GoldChina's Shandong Gold Mining Co., Ltd</v>
      </c>
    </row>
    <row r="37" spans="1:28" s="302" customFormat="1" ht="76.5">
      <c r="A37" s="249"/>
      <c r="B37" s="250" t="s">
        <v>1654</v>
      </c>
      <c r="C37" s="256" t="s">
        <v>1698</v>
      </c>
      <c r="D37" s="250" t="s">
        <v>1698</v>
      </c>
      <c r="E37" s="250" t="s">
        <v>1630</v>
      </c>
      <c r="F37" s="250" t="s">
        <v>1099</v>
      </c>
      <c r="G37" s="250" t="s">
        <v>2275</v>
      </c>
      <c r="H37" s="251">
        <v>0</v>
      </c>
      <c r="I37" s="252" t="s">
        <v>2374</v>
      </c>
      <c r="J37" s="252" t="s">
        <v>3263</v>
      </c>
      <c r="K37" s="254"/>
      <c r="L37" s="254"/>
      <c r="M37" s="254"/>
      <c r="N37" s="254"/>
      <c r="O37" s="254"/>
      <c r="P37" s="253"/>
      <c r="Q37" s="255"/>
      <c r="R37" s="250" t="str">
        <f ca="1">IF(ISERROR($V37),"",OFFSET('Smelter Look-up'!$C$4,$V37-4,0)&amp;"")</f>
        <v>Mitsubishi Materials Corporation</v>
      </c>
      <c r="S37" s="264" t="str">
        <f t="shared" ca="1" si="1"/>
        <v>JP</v>
      </c>
      <c r="T37" s="264" t="str">
        <f ca="1">IF(B37="","",IF(ISERROR(MATCH($J37,SorP!$B$1:$B$6230,0)),"",INDIRECT("'SorP'!$A$"&amp;MATCH($J37,SorP!$B$1:$B$6230,0))))</f>
        <v>JP-37</v>
      </c>
      <c r="U37" s="299"/>
      <c r="V37" s="300">
        <f>IF(C37="",NA(),MATCH($B37&amp;$C37,'Smelter Look-up'!$J:$J,0))</f>
        <v>149</v>
      </c>
      <c r="W37" s="301"/>
      <c r="X37" s="301">
        <f t="shared" si="2"/>
        <v>0</v>
      </c>
      <c r="Y37" s="301"/>
      <c r="Z37" s="301"/>
      <c r="AB37" s="303" t="str">
        <f t="shared" si="3"/>
        <v>GoldMitsubishi Materials Corporation</v>
      </c>
    </row>
    <row r="38" spans="1:28" s="302" customFormat="1" ht="51">
      <c r="A38" s="249"/>
      <c r="B38" s="250" t="s">
        <v>1654</v>
      </c>
      <c r="C38" s="256" t="s">
        <v>3610</v>
      </c>
      <c r="D38" s="250" t="s">
        <v>3610</v>
      </c>
      <c r="E38" s="250" t="s">
        <v>15460</v>
      </c>
      <c r="F38" s="250" t="s">
        <v>2478</v>
      </c>
      <c r="G38" s="250" t="s">
        <v>2275</v>
      </c>
      <c r="H38" s="251">
        <v>0</v>
      </c>
      <c r="I38" s="252" t="s">
        <v>2479</v>
      </c>
      <c r="J38" s="252" t="s">
        <v>15461</v>
      </c>
      <c r="K38" s="254"/>
      <c r="L38" s="254"/>
      <c r="M38" s="254"/>
      <c r="N38" s="254"/>
      <c r="O38" s="254"/>
      <c r="P38" s="253"/>
      <c r="Q38" s="255"/>
      <c r="R38" s="250" t="str">
        <f ca="1">IF(ISERROR($V38),"",OFFSET('Smelter Look-up'!$C$4,$V38-4,0)&amp;"")</f>
        <v>Korea Zinc Co., Ltd.</v>
      </c>
      <c r="S38" s="264" t="str">
        <f t="shared" ca="1" si="1"/>
        <v>Unknown</v>
      </c>
      <c r="T38" s="264" t="str">
        <f ca="1">IF(B38="","",IF(ISERROR(MATCH($J38,SorP!$B$1:$B$6230,0)),"",INDIRECT("'SorP'!$A$"&amp;MATCH($J38,SorP!$B$1:$B$6230,0))))</f>
        <v/>
      </c>
      <c r="U38" s="299"/>
      <c r="V38" s="300">
        <f>IF(C38="",NA(),MATCH($B38&amp;$C38,'Smelter Look-up'!$J:$J,0))</f>
        <v>118</v>
      </c>
      <c r="W38" s="301"/>
      <c r="X38" s="301">
        <f t="shared" si="2"/>
        <v>0</v>
      </c>
      <c r="Y38" s="301"/>
      <c r="Z38" s="301"/>
      <c r="AB38" s="303" t="str">
        <f t="shared" si="3"/>
        <v>GoldKorea Zinc Co., Ltd.</v>
      </c>
    </row>
    <row r="39" spans="1:28" s="302" customFormat="1" ht="63.75">
      <c r="A39" s="249"/>
      <c r="B39" s="250" t="s">
        <v>1654</v>
      </c>
      <c r="C39" s="256" t="s">
        <v>2418</v>
      </c>
      <c r="D39" s="250" t="s">
        <v>68</v>
      </c>
      <c r="E39" s="250" t="s">
        <v>1630</v>
      </c>
      <c r="F39" s="250" t="s">
        <v>1124</v>
      </c>
      <c r="G39" s="250" t="s">
        <v>2275</v>
      </c>
      <c r="H39" s="251">
        <v>0</v>
      </c>
      <c r="I39" s="252" t="s">
        <v>2417</v>
      </c>
      <c r="J39" s="252" t="s">
        <v>3264</v>
      </c>
      <c r="K39" s="254"/>
      <c r="L39" s="254"/>
      <c r="M39" s="254"/>
      <c r="N39" s="254"/>
      <c r="O39" s="254"/>
      <c r="P39" s="253"/>
      <c r="Q39" s="255"/>
      <c r="R39" s="250" t="str">
        <f ca="1">IF(ISERROR($V39),"",OFFSET('Smelter Look-up'!$C$4,$V39-4,0)&amp;"")</f>
        <v>Sumitomo Metal Mining Co., Ltd.</v>
      </c>
      <c r="S39" s="264" t="str">
        <f t="shared" ca="1" si="1"/>
        <v>JP</v>
      </c>
      <c r="T39" s="264" t="str">
        <f ca="1">IF(B39="","",IF(ISERROR(MATCH($J39,SorP!$B$1:$B$6230,0)),"",INDIRECT("'SorP'!$A$"&amp;MATCH($J39,SorP!$B$1:$B$6230,0))))</f>
        <v>JP-38</v>
      </c>
      <c r="U39" s="299"/>
      <c r="V39" s="300">
        <f>IF(C39="",NA(),MATCH($B39&amp;$C39,'Smelter Look-up'!$J:$J,0))</f>
        <v>249</v>
      </c>
      <c r="W39" s="301"/>
      <c r="X39" s="301">
        <f t="shared" si="2"/>
        <v>0</v>
      </c>
      <c r="Y39" s="301"/>
      <c r="Z39" s="301"/>
      <c r="AB39" s="303" t="str">
        <f t="shared" si="3"/>
        <v>GoldToyo Smelter &amp; Refinery</v>
      </c>
    </row>
    <row r="40" spans="1:28" s="302" customFormat="1" ht="102">
      <c r="A40" s="249"/>
      <c r="B40" s="250" t="s">
        <v>1654</v>
      </c>
      <c r="C40" s="256" t="s">
        <v>3634</v>
      </c>
      <c r="D40" s="250" t="s">
        <v>1780</v>
      </c>
      <c r="E40" s="250" t="s">
        <v>1630</v>
      </c>
      <c r="F40" s="250" t="s">
        <v>1125</v>
      </c>
      <c r="G40" s="250" t="s">
        <v>2275</v>
      </c>
      <c r="H40" s="251">
        <v>0</v>
      </c>
      <c r="I40" s="252" t="s">
        <v>2419</v>
      </c>
      <c r="J40" s="252" t="s">
        <v>2420</v>
      </c>
      <c r="K40" s="254"/>
      <c r="L40" s="254"/>
      <c r="M40" s="254"/>
      <c r="N40" s="254"/>
      <c r="O40" s="254"/>
      <c r="P40" s="253"/>
      <c r="Q40" s="255"/>
      <c r="R40" s="250" t="str">
        <f ca="1">IF(ISERROR($V40),"",OFFSET('Smelter Look-up'!$C$4,$V40-4,0)&amp;"")</f>
        <v>Tanaka Kikinzoku Kogyo K.K.</v>
      </c>
      <c r="S40" s="264" t="str">
        <f t="shared" ca="1" si="1"/>
        <v>JP</v>
      </c>
      <c r="T40" s="264" t="str">
        <f ca="1">IF(B40="","",IF(ISERROR(MATCH($J40,SorP!$B$1:$B$6230,0)),"",INDIRECT("'SorP'!$A$"&amp;MATCH($J40,SorP!$B$1:$B$6230,0))))</f>
        <v>JP-14</v>
      </c>
      <c r="U40" s="299"/>
      <c r="V40" s="300">
        <f>IF(C40="",NA(),MATCH($B40&amp;$C40,'Smelter Look-up'!$J:$J,0))</f>
        <v>235</v>
      </c>
      <c r="W40" s="301"/>
      <c r="X40" s="301">
        <f t="shared" si="2"/>
        <v>0</v>
      </c>
      <c r="Y40" s="301"/>
      <c r="Z40" s="301"/>
      <c r="AB40" s="303" t="str">
        <f t="shared" si="3"/>
        <v>GoldTanaka Electronics (Singapore) Pte. Ltd.</v>
      </c>
    </row>
    <row r="41" spans="1:28" s="302" customFormat="1" ht="63.75">
      <c r="A41" s="249"/>
      <c r="B41" s="250" t="s">
        <v>1654</v>
      </c>
      <c r="C41" s="256" t="s">
        <v>3278</v>
      </c>
      <c r="D41" s="250" t="s">
        <v>68</v>
      </c>
      <c r="E41" s="250" t="s">
        <v>1630</v>
      </c>
      <c r="F41" s="250" t="s">
        <v>1124</v>
      </c>
      <c r="G41" s="250" t="s">
        <v>2275</v>
      </c>
      <c r="H41" s="251">
        <v>0</v>
      </c>
      <c r="I41" s="252" t="s">
        <v>2417</v>
      </c>
      <c r="J41" s="252" t="s">
        <v>3264</v>
      </c>
      <c r="K41" s="254"/>
      <c r="L41" s="254"/>
      <c r="M41" s="254"/>
      <c r="N41" s="254"/>
      <c r="O41" s="254"/>
      <c r="P41" s="253"/>
      <c r="Q41" s="255"/>
      <c r="R41" s="250" t="str">
        <f ca="1">IF(ISERROR($V41),"",OFFSET('Smelter Look-up'!$C$4,$V41-4,0)&amp;"")</f>
        <v>Sumitomo Metal Mining Co., Ltd.</v>
      </c>
      <c r="S41" s="264" t="str">
        <f t="shared" ca="1" si="1"/>
        <v>JP</v>
      </c>
      <c r="T41" s="264" t="str">
        <f ca="1">IF(B41="","",IF(ISERROR(MATCH($J41,SorP!$B$1:$B$6230,0)),"",INDIRECT("'SorP'!$A$"&amp;MATCH($J41,SorP!$B$1:$B$6230,0))))</f>
        <v>JP-38</v>
      </c>
      <c r="U41" s="299"/>
      <c r="V41" s="300">
        <f>IF(C41="",NA(),MATCH($B41&amp;$C41,'Smelter Look-up'!$J:$J,0))</f>
        <v>225</v>
      </c>
      <c r="W41" s="301"/>
      <c r="X41" s="301">
        <f t="shared" si="2"/>
        <v>0</v>
      </c>
      <c r="Y41" s="301"/>
      <c r="Z41" s="301"/>
      <c r="AB41" s="303" t="str">
        <f t="shared" si="3"/>
        <v>GoldSumitomo Kinzoku Kozan K.K.</v>
      </c>
    </row>
    <row r="42" spans="1:28" s="302" customFormat="1" ht="76.5">
      <c r="A42" s="249"/>
      <c r="B42" s="250" t="s">
        <v>1654</v>
      </c>
      <c r="C42" s="256" t="s">
        <v>68</v>
      </c>
      <c r="D42" s="250" t="s">
        <v>68</v>
      </c>
      <c r="E42" s="250" t="s">
        <v>1630</v>
      </c>
      <c r="F42" s="250" t="s">
        <v>1124</v>
      </c>
      <c r="G42" s="250" t="s">
        <v>2275</v>
      </c>
      <c r="H42" s="251">
        <v>0</v>
      </c>
      <c r="I42" s="252" t="s">
        <v>2417</v>
      </c>
      <c r="J42" s="252" t="s">
        <v>3264</v>
      </c>
      <c r="K42" s="254"/>
      <c r="L42" s="254"/>
      <c r="M42" s="254"/>
      <c r="N42" s="254"/>
      <c r="O42" s="254"/>
      <c r="P42" s="253"/>
      <c r="Q42" s="255"/>
      <c r="R42" s="250" t="str">
        <f ca="1">IF(ISERROR($V42),"",OFFSET('Smelter Look-up'!$C$4,$V42-4,0)&amp;"")</f>
        <v>Sumitomo Metal Mining Co., Ltd.</v>
      </c>
      <c r="S42" s="264" t="str">
        <f t="shared" ca="1" si="1"/>
        <v>JP</v>
      </c>
      <c r="T42" s="264" t="str">
        <f ca="1">IF(B42="","",IF(ISERROR(MATCH($J42,SorP!$B$1:$B$6230,0)),"",INDIRECT("'SorP'!$A$"&amp;MATCH($J42,SorP!$B$1:$B$6230,0))))</f>
        <v>JP-38</v>
      </c>
      <c r="U42" s="299"/>
      <c r="V42" s="300">
        <f>IF(C42="",NA(),MATCH($B42&amp;$C42,'Smelter Look-up'!$J:$J,0))</f>
        <v>226</v>
      </c>
      <c r="W42" s="301"/>
      <c r="X42" s="301">
        <f t="shared" si="2"/>
        <v>0</v>
      </c>
      <c r="Y42" s="301"/>
      <c r="Z42" s="301"/>
      <c r="AB42" s="303" t="str">
        <f t="shared" si="3"/>
        <v>GoldSumitomo Metal Mining Co., Ltd.</v>
      </c>
    </row>
    <row r="43" spans="1:28" s="302" customFormat="1" ht="89.25">
      <c r="A43" s="249"/>
      <c r="B43" s="250" t="s">
        <v>1654</v>
      </c>
      <c r="C43" s="256" t="s">
        <v>2408</v>
      </c>
      <c r="D43" s="250" t="s">
        <v>2405</v>
      </c>
      <c r="E43" s="250" t="s">
        <v>1621</v>
      </c>
      <c r="F43" s="250" t="s">
        <v>2406</v>
      </c>
      <c r="G43" s="250" t="s">
        <v>2275</v>
      </c>
      <c r="H43" s="251">
        <v>0</v>
      </c>
      <c r="I43" s="252" t="s">
        <v>2407</v>
      </c>
      <c r="J43" s="252" t="s">
        <v>15459</v>
      </c>
      <c r="K43" s="254"/>
      <c r="L43" s="254"/>
      <c r="M43" s="254"/>
      <c r="N43" s="254"/>
      <c r="O43" s="254"/>
      <c r="P43" s="253"/>
      <c r="Q43" s="255"/>
      <c r="R43" s="250" t="str">
        <f ca="1">IF(ISERROR($V43),"",OFFSET('Smelter Look-up'!$C$4,$V43-4,0)&amp;"")</f>
        <v>Shandong Tiancheng Biological Gold Industrial Co., Ltd.</v>
      </c>
      <c r="S43" s="264" t="str">
        <f t="shared" ca="1" si="1"/>
        <v>CN</v>
      </c>
      <c r="T43" s="264" t="str">
        <f ca="1">IF(B43="","",IF(ISERROR(MATCH($J43,SorP!$B$1:$B$6230,0)),"",INDIRECT("'SorP'!$A$"&amp;MATCH($J43,SorP!$B$1:$B$6230,0))))</f>
        <v/>
      </c>
      <c r="U43" s="299"/>
      <c r="V43" s="300">
        <f>IF(C43="",NA(),MATCH($B43&amp;$C43,'Smelter Look-up'!$J:$J,0))</f>
        <v>208</v>
      </c>
      <c r="W43" s="301"/>
      <c r="X43" s="301">
        <f t="shared" si="2"/>
        <v>0</v>
      </c>
      <c r="Y43" s="301"/>
      <c r="Z43" s="301"/>
      <c r="AB43" s="303" t="str">
        <f t="shared" si="3"/>
        <v>GoldShandong Tarzan Bio-Gold Industry Co., Ltd.</v>
      </c>
    </row>
    <row r="44" spans="1:28" s="302" customFormat="1" ht="102">
      <c r="A44" s="249"/>
      <c r="B44" s="250" t="s">
        <v>1654</v>
      </c>
      <c r="C44" s="256" t="s">
        <v>2424</v>
      </c>
      <c r="D44" s="250" t="s">
        <v>3176</v>
      </c>
      <c r="E44" s="250" t="s">
        <v>1621</v>
      </c>
      <c r="F44" s="250" t="s">
        <v>1127</v>
      </c>
      <c r="G44" s="250" t="s">
        <v>2275</v>
      </c>
      <c r="H44" s="251">
        <v>0</v>
      </c>
      <c r="I44" s="252" t="s">
        <v>2407</v>
      </c>
      <c r="J44" s="252" t="s">
        <v>2390</v>
      </c>
      <c r="K44" s="254"/>
      <c r="L44" s="254"/>
      <c r="M44" s="254"/>
      <c r="N44" s="254"/>
      <c r="O44" s="254"/>
      <c r="P44" s="253"/>
      <c r="Q44" s="255"/>
      <c r="R44" s="250" t="str">
        <f ca="1">IF(ISERROR($V44),"",OFFSET('Smelter Look-up'!$C$4,$V44-4,0)&amp;"")</f>
        <v>The Refinery of Shandong Gold Mining Co., Ltd.</v>
      </c>
      <c r="S44" s="264" t="str">
        <f t="shared" ca="1" si="1"/>
        <v>CN</v>
      </c>
      <c r="T44" s="264" t="str">
        <f ca="1">IF(B44="","",IF(ISERROR(MATCH($J44,SorP!$B$1:$B$6230,0)),"",INDIRECT("'SorP'!$A$"&amp;MATCH($J44,SorP!$B$1:$B$6230,0))))</f>
        <v>CN-37</v>
      </c>
      <c r="U44" s="299"/>
      <c r="V44" s="300">
        <f>IF(C44="",NA(),MATCH($B44&amp;$C44,'Smelter Look-up'!$J:$J,0))</f>
        <v>205</v>
      </c>
      <c r="W44" s="301"/>
      <c r="X44" s="301">
        <f t="shared" si="2"/>
        <v>0</v>
      </c>
      <c r="Y44" s="301"/>
      <c r="Z44" s="301"/>
      <c r="AB44" s="303" t="str">
        <f t="shared" si="3"/>
        <v>GoldShandong Gold Mine(Laizhou) Smelter Co., Ltd.</v>
      </c>
    </row>
    <row r="45" spans="1:28" s="302" customFormat="1" ht="76.5">
      <c r="A45" s="249"/>
      <c r="B45" s="250" t="s">
        <v>1654</v>
      </c>
      <c r="C45" s="256" t="s">
        <v>3152</v>
      </c>
      <c r="D45" s="250" t="s">
        <v>3152</v>
      </c>
      <c r="E45" s="250" t="s">
        <v>1621</v>
      </c>
      <c r="F45" s="250" t="s">
        <v>1138</v>
      </c>
      <c r="G45" s="250" t="s">
        <v>2275</v>
      </c>
      <c r="H45" s="251">
        <v>0</v>
      </c>
      <c r="I45" s="252" t="s">
        <v>2305</v>
      </c>
      <c r="J45" s="252" t="s">
        <v>2306</v>
      </c>
      <c r="K45" s="254"/>
      <c r="L45" s="254"/>
      <c r="M45" s="254"/>
      <c r="N45" s="254"/>
      <c r="O45" s="254"/>
      <c r="P45" s="253"/>
      <c r="Q45" s="255"/>
      <c r="R45" s="250" t="str">
        <f ca="1">IF(ISERROR($V45),"",OFFSET('Smelter Look-up'!$C$4,$V45-4,0)&amp;"")</f>
        <v>Yunnan Copper Industry Co., Ltd.</v>
      </c>
      <c r="S45" s="264" t="str">
        <f t="shared" ca="1" si="1"/>
        <v>CN</v>
      </c>
      <c r="T45" s="264" t="str">
        <f ca="1">IF(B45="","",IF(ISERROR(MATCH($J45,SorP!$B$1:$B$6230,0)),"",INDIRECT("'SorP'!$A$"&amp;MATCH($J45,SorP!$B$1:$B$6230,0))))</f>
        <v>CN-53</v>
      </c>
      <c r="U45" s="299"/>
      <c r="V45" s="300">
        <f>IF(C45="",NA(),MATCH($B45&amp;$C45,'Smelter Look-up'!$J:$J,0))</f>
        <v>267</v>
      </c>
      <c r="W45" s="301"/>
      <c r="X45" s="301">
        <f t="shared" si="2"/>
        <v>0</v>
      </c>
      <c r="Y45" s="301"/>
      <c r="Z45" s="301"/>
      <c r="AB45" s="303" t="str">
        <f t="shared" si="3"/>
        <v>GoldYunnan Copper Industry Co., Ltd.</v>
      </c>
    </row>
    <row r="46" spans="1:28" s="302" customFormat="1" ht="63.75">
      <c r="A46" s="249"/>
      <c r="B46" s="250" t="s">
        <v>1654</v>
      </c>
      <c r="C46" s="256" t="s">
        <v>63</v>
      </c>
      <c r="D46" s="250" t="s">
        <v>63</v>
      </c>
      <c r="E46" s="250" t="s">
        <v>1621</v>
      </c>
      <c r="F46" s="250" t="s">
        <v>1068</v>
      </c>
      <c r="G46" s="250" t="s">
        <v>2275</v>
      </c>
      <c r="H46" s="251">
        <v>0</v>
      </c>
      <c r="I46" s="252" t="s">
        <v>2331</v>
      </c>
      <c r="J46" s="252" t="s">
        <v>2332</v>
      </c>
      <c r="K46" s="254"/>
      <c r="L46" s="254"/>
      <c r="M46" s="254"/>
      <c r="N46" s="254"/>
      <c r="O46" s="254"/>
      <c r="P46" s="253"/>
      <c r="Q46" s="255"/>
      <c r="R46" s="250" t="str">
        <f ca="1">IF(ISERROR($V46),"",OFFSET('Smelter Look-up'!$C$4,$V46-4,0)&amp;"")</f>
        <v>Heraeus Metals Hong Kong Ltd.</v>
      </c>
      <c r="S46" s="264" t="str">
        <f t="shared" ca="1" si="1"/>
        <v>CN</v>
      </c>
      <c r="T46" s="264" t="str">
        <f ca="1">IF(B46="","",IF(ISERROR(MATCH($J46,SorP!$B$1:$B$6230,0)),"",INDIRECT("'SorP'!$A$"&amp;MATCH($J46,SorP!$B$1:$B$6230,0))))</f>
        <v>CN-91</v>
      </c>
      <c r="U46" s="299"/>
      <c r="V46" s="300">
        <f>IF(C46="",NA(),MATCH($B46&amp;$C46,'Smelter Look-up'!$J:$J,0))</f>
        <v>87</v>
      </c>
      <c r="W46" s="301"/>
      <c r="X46" s="301">
        <f t="shared" si="2"/>
        <v>0</v>
      </c>
      <c r="Y46" s="301"/>
      <c r="Z46" s="301"/>
      <c r="AB46" s="303" t="str">
        <f t="shared" si="3"/>
        <v>GoldHeraeus Ltd. Hong Kong</v>
      </c>
    </row>
    <row r="47" spans="1:28" s="302" customFormat="1" ht="76.5">
      <c r="A47" s="249"/>
      <c r="B47" s="250" t="s">
        <v>1654</v>
      </c>
      <c r="C47" s="256" t="s">
        <v>1774</v>
      </c>
      <c r="D47" s="250" t="s">
        <v>1774</v>
      </c>
      <c r="E47" s="250" t="s">
        <v>1623</v>
      </c>
      <c r="F47" s="250" t="s">
        <v>1069</v>
      </c>
      <c r="G47" s="250" t="s">
        <v>2275</v>
      </c>
      <c r="H47" s="251">
        <v>0</v>
      </c>
      <c r="I47" s="252" t="s">
        <v>2333</v>
      </c>
      <c r="J47" s="252" t="s">
        <v>15462</v>
      </c>
      <c r="K47" s="254"/>
      <c r="L47" s="254"/>
      <c r="M47" s="254"/>
      <c r="N47" s="254"/>
      <c r="O47" s="254"/>
      <c r="P47" s="253"/>
      <c r="Q47" s="255"/>
      <c r="R47" s="250" t="str">
        <f ca="1">IF(ISERROR($V47),"",OFFSET('Smelter Look-up'!$C$4,$V47-4,0)&amp;"")</f>
        <v>Heraeus Precious Metals GmbH &amp; Co. KG</v>
      </c>
      <c r="S47" s="264" t="str">
        <f t="shared" ca="1" si="1"/>
        <v>DE</v>
      </c>
      <c r="T47" s="264" t="str">
        <f ca="1">IF(B47="","",IF(ISERROR(MATCH($J47,SorP!$B$1:$B$6230,0)),"",INDIRECT("'SorP'!$A$"&amp;MATCH($J47,SorP!$B$1:$B$6230,0))))</f>
        <v/>
      </c>
      <c r="U47" s="299"/>
      <c r="V47" s="300">
        <f>IF(C47="",NA(),MATCH($B47&amp;$C47,'Smelter Look-up'!$J:$J,0))</f>
        <v>89</v>
      </c>
      <c r="W47" s="301"/>
      <c r="X47" s="301">
        <f t="shared" si="2"/>
        <v>0</v>
      </c>
      <c r="Y47" s="301"/>
      <c r="Z47" s="301"/>
      <c r="AB47" s="303" t="str">
        <f t="shared" si="3"/>
        <v>GoldHeraeus Precious Metals GmbH &amp; Co. KG</v>
      </c>
    </row>
    <row r="48" spans="1:28" s="302" customFormat="1" ht="89.25">
      <c r="A48" s="249"/>
      <c r="B48" s="250" t="s">
        <v>1654</v>
      </c>
      <c r="C48" s="256" t="s">
        <v>2335</v>
      </c>
      <c r="D48" s="250" t="s">
        <v>3266</v>
      </c>
      <c r="E48" s="250" t="s">
        <v>1621</v>
      </c>
      <c r="F48" s="250" t="s">
        <v>1070</v>
      </c>
      <c r="G48" s="250" t="s">
        <v>2275</v>
      </c>
      <c r="H48" s="251">
        <v>0</v>
      </c>
      <c r="I48" s="252" t="s">
        <v>3143</v>
      </c>
      <c r="J48" s="252" t="s">
        <v>2327</v>
      </c>
      <c r="K48" s="254"/>
      <c r="L48" s="254"/>
      <c r="M48" s="254"/>
      <c r="N48" s="254"/>
      <c r="O48" s="254"/>
      <c r="P48" s="253"/>
      <c r="Q48" s="255"/>
      <c r="R48" s="250" t="str">
        <f ca="1">IF(ISERROR($V48),"",OFFSET('Smelter Look-up'!$C$4,$V48-4,0)&amp;"")</f>
        <v>Hunan Chenzhou Mining Co., Ltd.</v>
      </c>
      <c r="S48" s="264" t="str">
        <f t="shared" ca="1" si="1"/>
        <v>CN</v>
      </c>
      <c r="T48" s="264" t="str">
        <f ca="1">IF(B48="","",IF(ISERROR(MATCH($J48,SorP!$B$1:$B$6230,0)),"",INDIRECT("'SorP'!$A$"&amp;MATCH($J48,SorP!$B$1:$B$6230,0))))</f>
        <v>CN-43</v>
      </c>
      <c r="U48" s="299"/>
      <c r="V48" s="300">
        <f>IF(C48="",NA(),MATCH($B48&amp;$C48,'Smelter Look-up'!$J:$J,0))</f>
        <v>92</v>
      </c>
      <c r="W48" s="301"/>
      <c r="X48" s="301">
        <f t="shared" si="2"/>
        <v>0</v>
      </c>
      <c r="Y48" s="301"/>
      <c r="Z48" s="301"/>
      <c r="AB48" s="303" t="str">
        <f t="shared" si="3"/>
        <v>GoldHunan Chenzhou Mining Industry Co. Ltd.</v>
      </c>
    </row>
    <row r="49" spans="1:28" s="302" customFormat="1" ht="114.75">
      <c r="A49" s="249"/>
      <c r="B49" s="250" t="s">
        <v>1654</v>
      </c>
      <c r="C49" s="256" t="s">
        <v>2428</v>
      </c>
      <c r="D49" s="250" t="s">
        <v>3240</v>
      </c>
      <c r="E49" s="250" t="s">
        <v>1621</v>
      </c>
      <c r="F49" s="250" t="s">
        <v>1129</v>
      </c>
      <c r="G49" s="250" t="s">
        <v>2275</v>
      </c>
      <c r="H49" s="251">
        <v>0</v>
      </c>
      <c r="I49" s="252" t="s">
        <v>2426</v>
      </c>
      <c r="J49" s="252" t="s">
        <v>2427</v>
      </c>
      <c r="K49" s="254"/>
      <c r="L49" s="254"/>
      <c r="M49" s="254"/>
      <c r="N49" s="254"/>
      <c r="O49" s="254"/>
      <c r="P49" s="253"/>
      <c r="Q49" s="255"/>
      <c r="R49" s="250" t="str">
        <f ca="1">IF(ISERROR($V49),"",OFFSET('Smelter Look-up'!$C$4,$V49-4,0)&amp;"")</f>
        <v>Tongling Nonferrous Metals Group Co., Ltd.</v>
      </c>
      <c r="S49" s="264" t="str">
        <f t="shared" ca="1" si="1"/>
        <v>CN</v>
      </c>
      <c r="T49" s="264" t="str">
        <f ca="1">IF(B49="","",IF(ISERROR(MATCH($J49,SorP!$B$1:$B$6230,0)),"",INDIRECT("'SorP'!$A$"&amp;MATCH($J49,SorP!$B$1:$B$6230,0))))</f>
        <v>CN-34</v>
      </c>
      <c r="U49" s="299"/>
      <c r="V49" s="300">
        <f>IF(C49="",NA(),MATCH($B49&amp;$C49,'Smelter Look-up'!$J:$J,0))</f>
        <v>20</v>
      </c>
      <c r="W49" s="301"/>
      <c r="X49" s="301">
        <f t="shared" si="2"/>
        <v>0</v>
      </c>
      <c r="Y49" s="301"/>
      <c r="Z49" s="301"/>
      <c r="AB49" s="303" t="str">
        <f t="shared" si="3"/>
        <v>GoldAnhui Tongling Nonferrous Metal Mining Co., Ltd.</v>
      </c>
    </row>
    <row r="50" spans="1:28" s="302" customFormat="1" ht="51">
      <c r="A50" s="249"/>
      <c r="B50" s="250" t="s">
        <v>1654</v>
      </c>
      <c r="C50" s="256" t="s">
        <v>2447</v>
      </c>
      <c r="D50" s="250" t="s">
        <v>3173</v>
      </c>
      <c r="E50" s="250" t="s">
        <v>1621</v>
      </c>
      <c r="F50" s="250" t="s">
        <v>1119</v>
      </c>
      <c r="G50" s="250" t="s">
        <v>2275</v>
      </c>
      <c r="H50" s="251">
        <v>0</v>
      </c>
      <c r="I50" s="252" t="s">
        <v>2326</v>
      </c>
      <c r="J50" s="252" t="s">
        <v>2390</v>
      </c>
      <c r="K50" s="254"/>
      <c r="L50" s="254"/>
      <c r="M50" s="254"/>
      <c r="N50" s="254"/>
      <c r="O50" s="254"/>
      <c r="P50" s="253"/>
      <c r="Q50" s="255"/>
      <c r="R50" s="250" t="str">
        <f ca="1">IF(ISERROR($V50),"",OFFSET('Smelter Look-up'!$C$4,$V50-4,0)&amp;"")</f>
        <v>Shandong Zhaojin Gold &amp; Silver Refinery Co., Ltd.</v>
      </c>
      <c r="S50" s="264" t="str">
        <f t="shared" ca="1" si="1"/>
        <v>CN</v>
      </c>
      <c r="T50" s="264" t="str">
        <f ca="1">IF(B50="","",IF(ISERROR(MATCH($J50,SorP!$B$1:$B$6230,0)),"",INDIRECT("'SorP'!$A$"&amp;MATCH($J50,SorP!$B$1:$B$6230,0))))</f>
        <v>CN-37</v>
      </c>
      <c r="U50" s="299"/>
      <c r="V50" s="300">
        <f>IF(C50="",NA(),MATCH($B50&amp;$C50,'Smelter Look-up'!$J:$J,0))</f>
        <v>274</v>
      </c>
      <c r="W50" s="301"/>
      <c r="X50" s="301">
        <f t="shared" si="2"/>
        <v>0</v>
      </c>
      <c r="Y50" s="301"/>
      <c r="Z50" s="301"/>
      <c r="AB50" s="303" t="str">
        <f t="shared" si="3"/>
        <v>GoldZhaoyuan Gold Group</v>
      </c>
    </row>
    <row r="51" spans="1:28" s="302" customFormat="1" ht="102">
      <c r="A51" s="249"/>
      <c r="B51" s="250" t="s">
        <v>1654</v>
      </c>
      <c r="C51" s="256" t="s">
        <v>3173</v>
      </c>
      <c r="D51" s="250" t="s">
        <v>3173</v>
      </c>
      <c r="E51" s="250" t="s">
        <v>1621</v>
      </c>
      <c r="F51" s="250" t="s">
        <v>1119</v>
      </c>
      <c r="G51" s="250" t="s">
        <v>2275</v>
      </c>
      <c r="H51" s="251">
        <v>0</v>
      </c>
      <c r="I51" s="252" t="s">
        <v>2326</v>
      </c>
      <c r="J51" s="252" t="s">
        <v>2390</v>
      </c>
      <c r="K51" s="254"/>
      <c r="L51" s="254"/>
      <c r="M51" s="254"/>
      <c r="N51" s="254"/>
      <c r="O51" s="254"/>
      <c r="P51" s="253"/>
      <c r="Q51" s="255"/>
      <c r="R51" s="250" t="str">
        <f ca="1">IF(ISERROR($V51),"",OFFSET('Smelter Look-up'!$C$4,$V51-4,0)&amp;"")</f>
        <v>Shandong Zhaojin Gold &amp; Silver Refinery Co., Ltd.</v>
      </c>
      <c r="S51" s="264" t="str">
        <f t="shared" ca="1" si="1"/>
        <v>CN</v>
      </c>
      <c r="T51" s="264" t="str">
        <f ca="1">IF(B51="","",IF(ISERROR(MATCH($J51,SorP!$B$1:$B$6230,0)),"",INDIRECT("'SorP'!$A$"&amp;MATCH($J51,SorP!$B$1:$B$6230,0))))</f>
        <v>CN-37</v>
      </c>
      <c r="U51" s="299"/>
      <c r="V51" s="300">
        <f>IF(C51="",NA(),MATCH($B51&amp;$C51,'Smelter Look-up'!$J:$J,0))</f>
        <v>210</v>
      </c>
      <c r="W51" s="301"/>
      <c r="X51" s="301">
        <f t="shared" si="2"/>
        <v>0</v>
      </c>
      <c r="Y51" s="301"/>
      <c r="Z51" s="301"/>
      <c r="AB51" s="303" t="str">
        <f t="shared" si="3"/>
        <v>GoldShandong Zhaojin Gold &amp; Silver Refinery Co., Ltd.</v>
      </c>
    </row>
    <row r="52" spans="1:28" s="302" customFormat="1" ht="114.75">
      <c r="A52" s="249"/>
      <c r="B52" s="250" t="s">
        <v>1654</v>
      </c>
      <c r="C52" s="256" t="s">
        <v>1884</v>
      </c>
      <c r="D52" s="250" t="s">
        <v>1884</v>
      </c>
      <c r="E52" s="250" t="s">
        <v>1621</v>
      </c>
      <c r="F52" s="250" t="s">
        <v>1139</v>
      </c>
      <c r="G52" s="250" t="s">
        <v>2275</v>
      </c>
      <c r="H52" s="251">
        <v>0</v>
      </c>
      <c r="I52" s="252" t="s">
        <v>2444</v>
      </c>
      <c r="J52" s="252" t="s">
        <v>2358</v>
      </c>
      <c r="K52" s="254"/>
      <c r="L52" s="254"/>
      <c r="M52" s="254"/>
      <c r="N52" s="254"/>
      <c r="O52" s="254"/>
      <c r="P52" s="253"/>
      <c r="Q52" s="255"/>
      <c r="R52" s="250" t="str">
        <f ca="1">IF(ISERROR($V52),"",OFFSET('Smelter Look-up'!$C$4,$V52-4,0)&amp;"")</f>
        <v>Zhongyuan Gold Smelter of Zhongjin Gold Corporation</v>
      </c>
      <c r="S52" s="264" t="str">
        <f t="shared" ca="1" si="1"/>
        <v>CN</v>
      </c>
      <c r="T52" s="264" t="str">
        <f ca="1">IF(B52="","",IF(ISERROR(MATCH($J52,SorP!$B$1:$B$6230,0)),"",INDIRECT("'SorP'!$A$"&amp;MATCH($J52,SorP!$B$1:$B$6230,0))))</f>
        <v>CN-41</v>
      </c>
      <c r="U52" s="299"/>
      <c r="V52" s="300">
        <f>IF(C52="",NA(),MATCH($B52&amp;$C52,'Smelter Look-up'!$J:$J,0))</f>
        <v>276</v>
      </c>
      <c r="W52" s="301"/>
      <c r="X52" s="301">
        <f t="shared" si="2"/>
        <v>0</v>
      </c>
      <c r="Y52" s="301"/>
      <c r="Z52" s="301"/>
      <c r="AB52" s="303" t="str">
        <f t="shared" si="3"/>
        <v>GoldZhongyuan Gold Smelter of Zhongjin Gold Corporation</v>
      </c>
    </row>
    <row r="53" spans="1:28" s="302" customFormat="1" ht="63.75">
      <c r="A53" s="249"/>
      <c r="B53" s="250" t="s">
        <v>1654</v>
      </c>
      <c r="C53" s="256" t="s">
        <v>1065</v>
      </c>
      <c r="D53" s="250" t="s">
        <v>1065</v>
      </c>
      <c r="E53" s="250" t="s">
        <v>1621</v>
      </c>
      <c r="F53" s="250" t="s">
        <v>1066</v>
      </c>
      <c r="G53" s="250" t="s">
        <v>2275</v>
      </c>
      <c r="H53" s="251">
        <v>0</v>
      </c>
      <c r="I53" s="252" t="s">
        <v>2452</v>
      </c>
      <c r="J53" s="252" t="s">
        <v>2453</v>
      </c>
      <c r="K53" s="254"/>
      <c r="L53" s="254"/>
      <c r="M53" s="254"/>
      <c r="N53" s="254"/>
      <c r="O53" s="254"/>
      <c r="P53" s="253"/>
      <c r="Q53" s="255"/>
      <c r="R53" s="250" t="str">
        <f ca="1">IF(ISERROR($V53),"",OFFSET('Smelter Look-up'!$C$4,$V53-4,0)&amp;"")</f>
        <v>Guangdong Jinding Gold Limited</v>
      </c>
      <c r="S53" s="264" t="str">
        <f t="shared" ca="1" si="1"/>
        <v>CN</v>
      </c>
      <c r="T53" s="264" t="str">
        <f ca="1">IF(B53="","",IF(ISERROR(MATCH($J53,SorP!$B$1:$B$6230,0)),"",INDIRECT("'SorP'!$A$"&amp;MATCH($J53,SorP!$B$1:$B$6230,0))))</f>
        <v>CN-44</v>
      </c>
      <c r="U53" s="299"/>
      <c r="V53" s="300">
        <f>IF(C53="",NA(),MATCH($B53&amp;$C53,'Smelter Look-up'!$J:$J,0))</f>
        <v>78</v>
      </c>
      <c r="W53" s="301"/>
      <c r="X53" s="301">
        <f t="shared" si="2"/>
        <v>0</v>
      </c>
      <c r="Y53" s="301"/>
      <c r="Z53" s="301"/>
      <c r="AB53" s="303" t="str">
        <f t="shared" si="3"/>
        <v>GoldGuangdong Jinding Gold Limited</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4:B2504">
    <cfRule type="expression" dxfId="56" priority="38" stopIfTrue="1">
      <formula>IF(B54="",TRUE)</formula>
    </cfRule>
    <cfRule type="expression" dxfId="55" priority="49" stopIfTrue="1">
      <formula>IF(AND(COUNTIF(MetalSmelter,B54&amp;C54)=0,LEN(C54)&gt;0), TRUE, FALSE)</formula>
    </cfRule>
  </conditionalFormatting>
  <conditionalFormatting sqref="D54:D2504">
    <cfRule type="expression" dxfId="54" priority="32" stopIfTrue="1">
      <formula>IF(AND(LEN($C54) &gt;0, ($C54 &lt;&gt; "Smelter Not Listed")),1,0)</formula>
    </cfRule>
    <cfRule type="expression" dxfId="53" priority="57" stopIfTrue="1">
      <formula>IF(AND(D54="",$C54=$X$4),TRUE)</formula>
    </cfRule>
    <cfRule type="expression" dxfId="52" priority="58" stopIfTrue="1">
      <formula>IF(FIND("!",D54),TRUE)</formula>
    </cfRule>
  </conditionalFormatting>
  <conditionalFormatting sqref="G54:G2504">
    <cfRule type="expression" dxfId="51" priority="59" stopIfTrue="1">
      <formula>IF(FIND("Enter smelter details",G54),TRUE)</formula>
    </cfRule>
  </conditionalFormatting>
  <conditionalFormatting sqref="E54:E2504">
    <cfRule type="expression" dxfId="50" priority="45" stopIfTrue="1">
      <formula>IF(AND(E54="",$C54=$X$4),TRUE)</formula>
    </cfRule>
    <cfRule type="expression" dxfId="49" priority="46" stopIfTrue="1">
      <formula>IF(FIND("!",E54),TRUE)</formula>
    </cfRule>
  </conditionalFormatting>
  <conditionalFormatting sqref="F54:F2504">
    <cfRule type="expression" dxfId="48" priority="36" stopIfTrue="1">
      <formula>IF(AND(LEN($A54)&gt;0,$A54&lt;&gt;$F54),TRUE,FALSE)</formula>
    </cfRule>
  </conditionalFormatting>
  <conditionalFormatting sqref="C54:C2504">
    <cfRule type="expression" dxfId="47" priority="35" stopIfTrue="1">
      <formula>IF(AND(B54&lt;&gt;"",C54=""),TRUE)</formula>
    </cfRule>
  </conditionalFormatting>
  <conditionalFormatting sqref="R5:R2505">
    <cfRule type="expression" dxfId="46" priority="33" stopIfTrue="1">
      <formula>IF(AND(R5="",$C5=$X$4),TRUE)</formula>
    </cfRule>
    <cfRule type="expression" dxfId="45" priority="34" stopIfTrue="1">
      <formula>IF(FIND("!",R5),TRUE)</formula>
    </cfRule>
  </conditionalFormatting>
  <conditionalFormatting sqref="B35:B49 B5:B12 B19:B32">
    <cfRule type="expression" dxfId="44" priority="13" stopIfTrue="1">
      <formula>IF(B5="",TRUE)</formula>
    </cfRule>
    <cfRule type="expression" dxfId="43" priority="16" stopIfTrue="1">
      <formula>IF(AND(COUNTIF(MetalSmelter,B5&amp;C5)=0,LEN(C5)&gt;0), TRUE, FALSE)</formula>
    </cfRule>
  </conditionalFormatting>
  <conditionalFormatting sqref="G35:G49 G5:G12 G19:G32">
    <cfRule type="expression" dxfId="42" priority="17" stopIfTrue="1">
      <formula>IF(FIND("Enter smelter details",G5),TRUE)</formula>
    </cfRule>
  </conditionalFormatting>
  <conditionalFormatting sqref="E33:E34 E49">
    <cfRule type="expression" dxfId="41" priority="14" stopIfTrue="1">
      <formula>IF(AND(E33="",$C33=$X$4),TRUE)</formula>
    </cfRule>
    <cfRule type="expression" dxfId="40" priority="15" stopIfTrue="1">
      <formula>IF(FIND("!",E33),TRUE)</formula>
    </cfRule>
  </conditionalFormatting>
  <conditionalFormatting sqref="C35:C49 C5:C12 C19:C32">
    <cfRule type="expression" dxfId="39" priority="12" stopIfTrue="1">
      <formula>IF(AND(B5&lt;&gt;"",C5=""),TRUE)</formula>
    </cfRule>
  </conditionalFormatting>
  <conditionalFormatting sqref="D5:E12 D35:E48 D33:D34 D49 D18:E32">
    <cfRule type="expression" dxfId="38" priority="10" stopIfTrue="1">
      <formula>IF(AND(D5="",$C5=$U$4),TRUE)</formula>
    </cfRule>
    <cfRule type="expression" dxfId="37" priority="11" stopIfTrue="1">
      <formula>IF(FIND("!",D5),TRUE)</formula>
    </cfRule>
  </conditionalFormatting>
  <conditionalFormatting sqref="B33:B34">
    <cfRule type="expression" dxfId="36" priority="7" stopIfTrue="1">
      <formula>IF(B33="",TRUE)</formula>
    </cfRule>
    <cfRule type="expression" dxfId="35" priority="8" stopIfTrue="1">
      <formula>IF(AND(COUNTIF(MetalSmelter,B33&amp;C33)=0,LEN(C33)&gt;0), TRUE, FALSE)</formula>
    </cfRule>
  </conditionalFormatting>
  <conditionalFormatting sqref="G34">
    <cfRule type="expression" dxfId="34" priority="9" stopIfTrue="1">
      <formula>IF(FIND("Enter smelter details",G34),TRUE)</formula>
    </cfRule>
  </conditionalFormatting>
  <conditionalFormatting sqref="C33:C34">
    <cfRule type="expression" dxfId="33" priority="6" stopIfTrue="1">
      <formula>IF(AND(B33&lt;&gt;"",C33=""),TRUE)</formula>
    </cfRule>
  </conditionalFormatting>
  <conditionalFormatting sqref="G33">
    <cfRule type="expression" dxfId="32" priority="5" stopIfTrue="1">
      <formula>IF(FIND("Enter smelter details",G33),TRUE)</formula>
    </cfRule>
  </conditionalFormatting>
  <conditionalFormatting sqref="F5:F12">
    <cfRule type="expression" dxfId="31" priority="18" stopIfTrue="1">
      <formula>IF(AND(LEN($A7)&gt;0,$A7&lt;&gt;$F5),TRUE,FALSE)</formula>
    </cfRule>
  </conditionalFormatting>
  <conditionalFormatting sqref="B18">
    <cfRule type="expression" dxfId="30" priority="2" stopIfTrue="1">
      <formula>IF(B18="",TRUE)</formula>
    </cfRule>
    <cfRule type="expression" dxfId="29" priority="3" stopIfTrue="1">
      <formula>IF(AND(COUNTIF(MetalSmelter,B18&amp;C18)=0,LEN(C18)&gt;0), TRUE, FALSE)</formula>
    </cfRule>
  </conditionalFormatting>
  <conditionalFormatting sqref="G18">
    <cfRule type="expression" dxfId="28" priority="4" stopIfTrue="1">
      <formula>IF(FIND("Enter smelter details",G18),TRUE)</formula>
    </cfRule>
  </conditionalFormatting>
  <conditionalFormatting sqref="C18">
    <cfRule type="expression" dxfId="27" priority="1" stopIfTrue="1">
      <formula>IF(AND(B18&lt;&gt;"",C18=""),TRUE)</formula>
    </cfRule>
  </conditionalFormatting>
  <conditionalFormatting sqref="F18:F34">
    <cfRule type="expression" dxfId="26" priority="19" stopIfTrue="1">
      <formula>IF(AND(LEN($A14)&gt;0,$A14&lt;&gt;$F18),TRUE,FALSE)</formula>
    </cfRule>
  </conditionalFormatting>
  <conditionalFormatting sqref="F35:F49">
    <cfRule type="expression" dxfId="25" priority="20" stopIfTrue="1">
      <formula>IF(AND(LEN($A29)&gt;0,$A29&lt;&gt;$F35),TRUE,FALSE)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C52" sqref="C52"/>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Challenge Electronics</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All products supplied by Challenge Electronics, to the best of our knowledge, coform to the following.</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Joshua Klyman</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jklyman@challelec.com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16315952217</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Joshua Klyman</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jklyman@challelec.com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16315952217</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43101</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t="str">
        <f>Declaration!D35</f>
        <v>No</v>
      </c>
      <c r="C23" s="106" t="str">
        <f t="shared" ca="1" si="3"/>
        <v>Complete</v>
      </c>
      <c r="D23" s="114" t="str">
        <f>IF(H23=1,"Click here to answer question 2 for Tungsten","")</f>
        <v/>
      </c>
      <c r="E23" s="88" t="s">
        <v>1239</v>
      </c>
      <c r="F23" s="111">
        <f>IF(B$18="No",0,1)</f>
        <v>0</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No</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t="str">
        <f>Declaration!D41</f>
        <v>No</v>
      </c>
      <c r="C28" s="106" t="str">
        <f t="shared" ca="1" si="3"/>
        <v>Complete</v>
      </c>
      <c r="D28" s="114" t="str">
        <f>IF(H28=1,"Click here to answer question 3 for Tungsten","")</f>
        <v/>
      </c>
      <c r="E28" s="88" t="s">
        <v>1239</v>
      </c>
      <c r="F28" s="111">
        <f>IF(OR(B18="No",B23="No"),0,1)</f>
        <v>0</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t="str">
        <f>Declaration!D47</f>
        <v>No</v>
      </c>
      <c r="C33" s="106" t="str">
        <f ca="1">IF(H33=1,J33,I33)</f>
        <v>Complete</v>
      </c>
      <c r="D33" s="114" t="str">
        <f>IF(H33=1,"Click here to answer question 4 for Tungsten","")</f>
        <v/>
      </c>
      <c r="E33" s="88" t="s">
        <v>1865</v>
      </c>
      <c r="F33" s="111">
        <f>F28</f>
        <v>0</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f>Declaration!D50</f>
        <v>1</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t="str">
        <f>Declaration!D53</f>
        <v>None</v>
      </c>
      <c r="C38" s="106" t="str">
        <f t="shared" ca="1" si="3"/>
        <v>Complete</v>
      </c>
      <c r="D38" s="112" t="str">
        <f>IF(H38=1,"Click here to answer question 5 for Tungsten","")</f>
        <v/>
      </c>
      <c r="E38" s="88" t="s">
        <v>1238</v>
      </c>
      <c r="F38" s="111">
        <f>F28</f>
        <v>0</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t="str">
        <f>Declaration!D59</f>
        <v>No</v>
      </c>
      <c r="C43" s="106" t="str">
        <f t="shared" ca="1" si="3"/>
        <v>Complete</v>
      </c>
      <c r="D43" s="114" t="str">
        <f>IF(H43=1,"Click here to answer question 6 for Tungsten","")</f>
        <v/>
      </c>
      <c r="E43" s="88" t="s">
        <v>1861</v>
      </c>
      <c r="F43" s="111">
        <f>F28</f>
        <v>0</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t="str">
        <f>Declaration!D65</f>
        <v>No</v>
      </c>
      <c r="C48" s="106" t="str">
        <f t="shared" ca="1" si="3"/>
        <v>Complete</v>
      </c>
      <c r="D48" s="115" t="str">
        <f>IF(H48=1,"Click here to answer question 7 for Tungsten","")</f>
        <v/>
      </c>
      <c r="E48" s="88" t="s">
        <v>1239</v>
      </c>
      <c r="F48" s="111">
        <f>F28</f>
        <v>0</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https://challengeleectronics.com/engineering/quality-management/eicc/?ceel=cmrt</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List'!AB$5:AB$2504,"Tantalum?*")&gt;0),0,1)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tabSelected="1"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Yehoshua Klyman</cp:lastModifiedBy>
  <cp:lastPrinted>2015-04-21T20:47:43Z</cp:lastPrinted>
  <dcterms:created xsi:type="dcterms:W3CDTF">2010-06-21T21:00:23Z</dcterms:created>
  <dcterms:modified xsi:type="dcterms:W3CDTF">2018-01-16T18:36:56Z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