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730"/>
  <workbookPr showInkAnnotation="0" codeName="ThisWorkbook" autoCompressPictures="0"/>
  <mc:AlternateContent xmlns:mc="http://schemas.openxmlformats.org/markup-compatibility/2006">
    <mc:Choice Requires="x15">
      <x15ac:absPath xmlns:x15ac="http://schemas.microsoft.com/office/spreadsheetml/2010/11/ac" url="C:\Users\yklym\Documents\Compliance\CMRT\"/>
    </mc:Choice>
  </mc:AlternateContent>
  <workbookProtection workbookPassword="E985" lockStructure="1"/>
  <bookViews>
    <workbookView xWindow="0" yWindow="0" windowWidth="21660" windowHeight="9750" tabRatio="789" activeTab="4"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5" i="16" l="1"/>
  <c r="T2505"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S570" i="16" l="1"/>
  <c r="T570" i="16"/>
  <c r="T566" i="16"/>
  <c r="S566" i="16"/>
  <c r="S562" i="16"/>
  <c r="T562" i="16"/>
  <c r="T558" i="16"/>
  <c r="S558" i="16"/>
  <c r="T554" i="16"/>
  <c r="S554" i="16"/>
  <c r="T550" i="16"/>
  <c r="S550" i="16"/>
  <c r="S548" i="16"/>
  <c r="T548" i="16"/>
  <c r="S544" i="16"/>
  <c r="T544" i="16"/>
  <c r="S540" i="16"/>
  <c r="T540" i="16"/>
  <c r="T536" i="16"/>
  <c r="S536" i="16"/>
  <c r="S530" i="16"/>
  <c r="T530" i="16"/>
  <c r="T526" i="16"/>
  <c r="S526" i="16"/>
  <c r="T522" i="16"/>
  <c r="S522" i="16"/>
  <c r="T518" i="16"/>
  <c r="S518" i="16"/>
  <c r="S514" i="16"/>
  <c r="T514" i="16"/>
  <c r="T510" i="16"/>
  <c r="S510" i="16"/>
  <c r="S506" i="16"/>
  <c r="T506" i="16"/>
  <c r="T502" i="16"/>
  <c r="S502" i="16"/>
  <c r="S498" i="16"/>
  <c r="T498" i="16"/>
  <c r="T494" i="16"/>
  <c r="S494" i="16"/>
  <c r="T490" i="16"/>
  <c r="S490" i="16"/>
  <c r="T486" i="16"/>
  <c r="S486" i="16"/>
  <c r="S480" i="16"/>
  <c r="T480" i="16"/>
  <c r="S476" i="16"/>
  <c r="T476" i="16"/>
  <c r="T472" i="16"/>
  <c r="S472" i="16"/>
  <c r="S466" i="16"/>
  <c r="T466" i="16"/>
  <c r="T462" i="16"/>
  <c r="S462" i="16"/>
  <c r="T458" i="16"/>
  <c r="S458" i="16"/>
  <c r="T454" i="16"/>
  <c r="S454" i="16"/>
  <c r="S450" i="16"/>
  <c r="T450" i="16"/>
  <c r="T446" i="16"/>
  <c r="S446" i="16"/>
  <c r="S442" i="16"/>
  <c r="T442" i="16"/>
  <c r="T438" i="16"/>
  <c r="S438" i="16"/>
  <c r="S434" i="16"/>
  <c r="T434" i="16"/>
  <c r="T430" i="16"/>
  <c r="S430" i="16"/>
  <c r="T426" i="16"/>
  <c r="S426" i="16"/>
  <c r="T422" i="16"/>
  <c r="S422" i="16"/>
  <c r="S418" i="16"/>
  <c r="T418" i="16"/>
  <c r="T414" i="16"/>
  <c r="S414" i="16"/>
  <c r="S410" i="16"/>
  <c r="T410" i="16"/>
  <c r="S404" i="16"/>
  <c r="T404" i="16"/>
  <c r="S400" i="16"/>
  <c r="T400" i="16"/>
  <c r="S394" i="16"/>
  <c r="T394" i="16"/>
  <c r="T390" i="16"/>
  <c r="S390" i="16"/>
  <c r="T384" i="16"/>
  <c r="S384" i="16"/>
  <c r="T380" i="16"/>
  <c r="S380" i="16"/>
  <c r="T374" i="16"/>
  <c r="S374" i="16"/>
  <c r="T368" i="16"/>
  <c r="S368" i="16"/>
  <c r="T362" i="16"/>
  <c r="S362" i="16"/>
  <c r="T354" i="16"/>
  <c r="S354" i="16"/>
  <c r="T348" i="16"/>
  <c r="S348" i="16"/>
  <c r="T342" i="16"/>
  <c r="S342" i="16"/>
  <c r="T336" i="16"/>
  <c r="S336" i="16"/>
  <c r="T330" i="16"/>
  <c r="S330" i="16"/>
  <c r="T324" i="16"/>
  <c r="S324" i="16"/>
  <c r="T318" i="16"/>
  <c r="S318" i="16"/>
  <c r="T314" i="16"/>
  <c r="S314" i="16"/>
  <c r="T308" i="16"/>
  <c r="S308" i="16"/>
  <c r="T302" i="16"/>
  <c r="S302" i="16"/>
  <c r="T296" i="16"/>
  <c r="S296" i="16"/>
  <c r="T288" i="16"/>
  <c r="S288" i="16"/>
  <c r="T282" i="16"/>
  <c r="S282" i="16"/>
  <c r="T276" i="16"/>
  <c r="S276" i="16"/>
  <c r="T272" i="16"/>
  <c r="S272" i="16"/>
  <c r="T266" i="16"/>
  <c r="S266" i="16"/>
  <c r="T260" i="16"/>
  <c r="S260" i="16"/>
  <c r="T256" i="16"/>
  <c r="S256" i="16"/>
  <c r="T250" i="16"/>
  <c r="S250" i="16"/>
  <c r="T244" i="16"/>
  <c r="S244" i="16"/>
  <c r="T238" i="16"/>
  <c r="S238" i="16"/>
  <c r="T230" i="16"/>
  <c r="S230" i="16"/>
  <c r="T224" i="16"/>
  <c r="S224" i="16"/>
  <c r="T220" i="16"/>
  <c r="S220" i="16"/>
  <c r="T212" i="16"/>
  <c r="S212" i="16"/>
  <c r="T206" i="16"/>
  <c r="S206" i="16"/>
  <c r="T202" i="16"/>
  <c r="S202" i="16"/>
  <c r="T196" i="16"/>
  <c r="S196" i="16"/>
  <c r="T190" i="16"/>
  <c r="S190" i="16"/>
  <c r="T186" i="16"/>
  <c r="S186" i="16"/>
  <c r="T180" i="16"/>
  <c r="S180" i="16"/>
  <c r="S174" i="16"/>
  <c r="T174" i="16"/>
  <c r="S168" i="16"/>
  <c r="T168" i="16"/>
  <c r="S162" i="16"/>
  <c r="T162" i="16"/>
  <c r="S154" i="16"/>
  <c r="T154" i="16"/>
  <c r="S148" i="16"/>
  <c r="T148" i="16"/>
  <c r="S142" i="16"/>
  <c r="T142" i="16"/>
  <c r="S136" i="16"/>
  <c r="T136" i="16"/>
  <c r="S126" i="16"/>
  <c r="T126" i="16"/>
  <c r="S120" i="16"/>
  <c r="T120" i="16"/>
  <c r="S114" i="16"/>
  <c r="T114" i="16"/>
  <c r="S108" i="16"/>
  <c r="T108" i="16"/>
  <c r="S104" i="16"/>
  <c r="T104" i="16"/>
  <c r="S98" i="16"/>
  <c r="T98" i="16"/>
  <c r="S92" i="16"/>
  <c r="T92" i="16"/>
  <c r="S86" i="16"/>
  <c r="T86" i="16"/>
  <c r="S80" i="16"/>
  <c r="T80" i="16"/>
  <c r="S76" i="16"/>
  <c r="T76" i="16"/>
  <c r="S70" i="16"/>
  <c r="T70" i="16"/>
  <c r="S64" i="16"/>
  <c r="T64" i="16"/>
  <c r="S58" i="16"/>
  <c r="T58" i="16"/>
  <c r="S38" i="16"/>
  <c r="T38" i="16"/>
  <c r="T28" i="16"/>
  <c r="S572" i="16"/>
  <c r="T572" i="16"/>
  <c r="T568" i="16"/>
  <c r="S568" i="16"/>
  <c r="S564" i="16"/>
  <c r="T564" i="16"/>
  <c r="S560" i="16"/>
  <c r="T560" i="16"/>
  <c r="S556" i="16"/>
  <c r="T556" i="16"/>
  <c r="S552" i="16"/>
  <c r="T552" i="16"/>
  <c r="S546" i="16"/>
  <c r="T546" i="16"/>
  <c r="T542" i="16"/>
  <c r="S542" i="16"/>
  <c r="S538" i="16"/>
  <c r="T538" i="16"/>
  <c r="T534" i="16"/>
  <c r="S534" i="16"/>
  <c r="S532" i="16"/>
  <c r="T532" i="16"/>
  <c r="S528" i="16"/>
  <c r="T528" i="16"/>
  <c r="S524" i="16"/>
  <c r="T524" i="16"/>
  <c r="S520" i="16"/>
  <c r="T520" i="16"/>
  <c r="S516" i="16"/>
  <c r="T516" i="16"/>
  <c r="S512" i="16"/>
  <c r="T512" i="16"/>
  <c r="S508" i="16"/>
  <c r="T508" i="16"/>
  <c r="T504" i="16"/>
  <c r="S504" i="16"/>
  <c r="S500" i="16"/>
  <c r="T500" i="16"/>
  <c r="S496" i="16"/>
  <c r="T496" i="16"/>
  <c r="S492" i="16"/>
  <c r="T492" i="16"/>
  <c r="S488" i="16"/>
  <c r="T488" i="16"/>
  <c r="S484" i="16"/>
  <c r="T484" i="16"/>
  <c r="S482" i="16"/>
  <c r="T482" i="16"/>
  <c r="T478" i="16"/>
  <c r="S478" i="16"/>
  <c r="S474" i="16"/>
  <c r="T474" i="16"/>
  <c r="T470" i="16"/>
  <c r="S470" i="16"/>
  <c r="S468" i="16"/>
  <c r="T468" i="16"/>
  <c r="S464" i="16"/>
  <c r="T464" i="16"/>
  <c r="S460" i="16"/>
  <c r="T460" i="16"/>
  <c r="S456" i="16"/>
  <c r="T456" i="16"/>
  <c r="S452" i="16"/>
  <c r="T452" i="16"/>
  <c r="S448" i="16"/>
  <c r="T448" i="16"/>
  <c r="S444" i="16"/>
  <c r="T444" i="16"/>
  <c r="T440" i="16"/>
  <c r="S440" i="16"/>
  <c r="S436" i="16"/>
  <c r="T436" i="16"/>
  <c r="S432" i="16"/>
  <c r="T432" i="16"/>
  <c r="S428" i="16"/>
  <c r="T428" i="16"/>
  <c r="S424" i="16"/>
  <c r="T424" i="16"/>
  <c r="S420" i="16"/>
  <c r="T420" i="16"/>
  <c r="S416" i="16"/>
  <c r="T416" i="16"/>
  <c r="S412" i="16"/>
  <c r="T412" i="16"/>
  <c r="T408" i="16"/>
  <c r="S408" i="16"/>
  <c r="S402" i="16"/>
  <c r="T402" i="16"/>
  <c r="S396" i="16"/>
  <c r="T396" i="16"/>
  <c r="S392" i="16"/>
  <c r="T392" i="16"/>
  <c r="T386" i="16"/>
  <c r="S386" i="16"/>
  <c r="T378" i="16"/>
  <c r="S378" i="16"/>
  <c r="T372" i="16"/>
  <c r="S372" i="16"/>
  <c r="T366" i="16"/>
  <c r="S366" i="16"/>
  <c r="T360" i="16"/>
  <c r="S360" i="16"/>
  <c r="T356" i="16"/>
  <c r="S356" i="16"/>
  <c r="T350" i="16"/>
  <c r="S350" i="16"/>
  <c r="T344" i="16"/>
  <c r="S344" i="16"/>
  <c r="T338" i="16"/>
  <c r="S338" i="16"/>
  <c r="T332" i="16"/>
  <c r="S332" i="16"/>
  <c r="T326" i="16"/>
  <c r="S326" i="16"/>
  <c r="T322" i="16"/>
  <c r="S322" i="16"/>
  <c r="T316" i="16"/>
  <c r="S316" i="16"/>
  <c r="T310" i="16"/>
  <c r="S310" i="16"/>
  <c r="T306" i="16"/>
  <c r="S306" i="16"/>
  <c r="T300" i="16"/>
  <c r="S300" i="16"/>
  <c r="T294" i="16"/>
  <c r="S294" i="16"/>
  <c r="T290" i="16"/>
  <c r="S290" i="16"/>
  <c r="T284" i="16"/>
  <c r="S284" i="16"/>
  <c r="T278" i="16"/>
  <c r="S278" i="16"/>
  <c r="T270" i="16"/>
  <c r="S270" i="16"/>
  <c r="T264" i="16"/>
  <c r="S264" i="16"/>
  <c r="T258" i="16"/>
  <c r="S258" i="16"/>
  <c r="T254" i="16"/>
  <c r="S254" i="16"/>
  <c r="T248" i="16"/>
  <c r="S248" i="16"/>
  <c r="T242" i="16"/>
  <c r="S242" i="16"/>
  <c r="T236" i="16"/>
  <c r="S236" i="16"/>
  <c r="T232" i="16"/>
  <c r="S232" i="16"/>
  <c r="T226" i="16"/>
  <c r="S226" i="16"/>
  <c r="T218" i="16"/>
  <c r="S218" i="16"/>
  <c r="T214" i="16"/>
  <c r="S214" i="16"/>
  <c r="T208" i="16"/>
  <c r="S208" i="16"/>
  <c r="T200" i="16"/>
  <c r="S200" i="16"/>
  <c r="T194" i="16"/>
  <c r="S194" i="16"/>
  <c r="T188" i="16"/>
  <c r="S188" i="16"/>
  <c r="T182" i="16"/>
  <c r="S182" i="16"/>
  <c r="T176" i="16"/>
  <c r="S176" i="16"/>
  <c r="S172" i="16"/>
  <c r="T172" i="16"/>
  <c r="S166" i="16"/>
  <c r="T166" i="16"/>
  <c r="S160" i="16"/>
  <c r="T160" i="16"/>
  <c r="S156" i="16"/>
  <c r="T156" i="16"/>
  <c r="S150" i="16"/>
  <c r="T150" i="16"/>
  <c r="S144" i="16"/>
  <c r="T144" i="16"/>
  <c r="S138" i="16"/>
  <c r="T138" i="16"/>
  <c r="S134" i="16"/>
  <c r="T134" i="16"/>
  <c r="S130" i="16"/>
  <c r="T130" i="16"/>
  <c r="S124" i="16"/>
  <c r="T124" i="16"/>
  <c r="S118" i="16"/>
  <c r="T118" i="16"/>
  <c r="S112" i="16"/>
  <c r="T112" i="16"/>
  <c r="S106" i="16"/>
  <c r="T106" i="16"/>
  <c r="S100" i="16"/>
  <c r="T100" i="16"/>
  <c r="S96" i="16"/>
  <c r="T96" i="16"/>
  <c r="S90" i="16"/>
  <c r="T90" i="16"/>
  <c r="S84" i="16"/>
  <c r="T84" i="16"/>
  <c r="S78" i="16"/>
  <c r="T78" i="16"/>
  <c r="S72" i="16"/>
  <c r="T72" i="16"/>
  <c r="S68" i="16"/>
  <c r="T68" i="16"/>
  <c r="S62" i="16"/>
  <c r="T62" i="16"/>
  <c r="S56" i="16"/>
  <c r="T56" i="16"/>
  <c r="T571" i="16"/>
  <c r="S571" i="16"/>
  <c r="T569" i="16"/>
  <c r="S569" i="16"/>
  <c r="T567" i="16"/>
  <c r="S567" i="16"/>
  <c r="T565" i="16"/>
  <c r="S565" i="16"/>
  <c r="T563" i="16"/>
  <c r="S563" i="16"/>
  <c r="T561" i="16"/>
  <c r="S561" i="16"/>
  <c r="T559" i="16"/>
  <c r="S559" i="16"/>
  <c r="T557" i="16"/>
  <c r="S557" i="16"/>
  <c r="T555" i="16"/>
  <c r="S555" i="16"/>
  <c r="T553" i="16"/>
  <c r="S553" i="16"/>
  <c r="T551" i="16"/>
  <c r="S551" i="16"/>
  <c r="T549" i="16"/>
  <c r="S549" i="16"/>
  <c r="T547" i="16"/>
  <c r="S547" i="16"/>
  <c r="T545" i="16"/>
  <c r="S545" i="16"/>
  <c r="T543" i="16"/>
  <c r="S543" i="16"/>
  <c r="T541" i="16"/>
  <c r="S541" i="16"/>
  <c r="T539" i="16"/>
  <c r="S539" i="16"/>
  <c r="T537" i="16"/>
  <c r="S537" i="16"/>
  <c r="T535" i="16"/>
  <c r="S535" i="16"/>
  <c r="T533" i="16"/>
  <c r="S533" i="16"/>
  <c r="T531" i="16"/>
  <c r="S531" i="16"/>
  <c r="T529" i="16"/>
  <c r="S529" i="16"/>
  <c r="T527" i="16"/>
  <c r="S527" i="16"/>
  <c r="T525" i="16"/>
  <c r="S525" i="16"/>
  <c r="T523" i="16"/>
  <c r="S523" i="16"/>
  <c r="T521" i="16"/>
  <c r="S521" i="16"/>
  <c r="T519" i="16"/>
  <c r="S519" i="16"/>
  <c r="T517" i="16"/>
  <c r="S517" i="16"/>
  <c r="T515" i="16"/>
  <c r="S515" i="16"/>
  <c r="T513" i="16"/>
  <c r="S513" i="16"/>
  <c r="T511" i="16"/>
  <c r="S511" i="16"/>
  <c r="T509" i="16"/>
  <c r="S509" i="16"/>
  <c r="T507" i="16"/>
  <c r="S507" i="16"/>
  <c r="T505" i="16"/>
  <c r="S505" i="16"/>
  <c r="T503" i="16"/>
  <c r="S503" i="16"/>
  <c r="T501" i="16"/>
  <c r="S501" i="16"/>
  <c r="T499" i="16"/>
  <c r="S499" i="16"/>
  <c r="T497" i="16"/>
  <c r="S497" i="16"/>
  <c r="T495" i="16"/>
  <c r="S495" i="16"/>
  <c r="T493" i="16"/>
  <c r="S493" i="16"/>
  <c r="T491" i="16"/>
  <c r="S491" i="16"/>
  <c r="T489" i="16"/>
  <c r="S489" i="16"/>
  <c r="T487" i="16"/>
  <c r="S487" i="16"/>
  <c r="T485" i="16"/>
  <c r="S485" i="16"/>
  <c r="T483" i="16"/>
  <c r="S483" i="16"/>
  <c r="T481" i="16"/>
  <c r="S481" i="16"/>
  <c r="T479" i="16"/>
  <c r="S479" i="16"/>
  <c r="T477" i="16"/>
  <c r="S477" i="16"/>
  <c r="T475" i="16"/>
  <c r="S475" i="16"/>
  <c r="T473" i="16"/>
  <c r="S473" i="16"/>
  <c r="T471" i="16"/>
  <c r="S471" i="16"/>
  <c r="T469" i="16"/>
  <c r="S469" i="16"/>
  <c r="T467" i="16"/>
  <c r="S467" i="16"/>
  <c r="T465" i="16"/>
  <c r="S465" i="16"/>
  <c r="T463" i="16"/>
  <c r="S463" i="16"/>
  <c r="T461" i="16"/>
  <c r="S461" i="16"/>
  <c r="T459" i="16"/>
  <c r="S459" i="16"/>
  <c r="T457" i="16"/>
  <c r="S457" i="16"/>
  <c r="T455" i="16"/>
  <c r="S455" i="16"/>
  <c r="T453" i="16"/>
  <c r="S453" i="16"/>
  <c r="T451" i="16"/>
  <c r="S451" i="16"/>
  <c r="T449" i="16"/>
  <c r="S449" i="16"/>
  <c r="T447" i="16"/>
  <c r="S447" i="16"/>
  <c r="T445" i="16"/>
  <c r="S445" i="16"/>
  <c r="T443" i="16"/>
  <c r="S443" i="16"/>
  <c r="T441" i="16"/>
  <c r="S441" i="16"/>
  <c r="T439" i="16"/>
  <c r="S439" i="16"/>
  <c r="T437" i="16"/>
  <c r="S437" i="16"/>
  <c r="T435" i="16"/>
  <c r="S435" i="16"/>
  <c r="T433" i="16"/>
  <c r="S433" i="16"/>
  <c r="T431" i="16"/>
  <c r="S431" i="16"/>
  <c r="T429" i="16"/>
  <c r="S429" i="16"/>
  <c r="T427" i="16"/>
  <c r="S427" i="16"/>
  <c r="T425" i="16"/>
  <c r="S425" i="16"/>
  <c r="T423" i="16"/>
  <c r="S423" i="16"/>
  <c r="T421" i="16"/>
  <c r="S421" i="16"/>
  <c r="T419" i="16"/>
  <c r="S419" i="16"/>
  <c r="T417" i="16"/>
  <c r="S417" i="16"/>
  <c r="T415" i="16"/>
  <c r="S415" i="16"/>
  <c r="T413" i="16"/>
  <c r="S413" i="16"/>
  <c r="T411" i="16"/>
  <c r="S411" i="16"/>
  <c r="T409" i="16"/>
  <c r="S409" i="16"/>
  <c r="T407" i="16"/>
  <c r="S407" i="16"/>
  <c r="T405" i="16"/>
  <c r="S405" i="16"/>
  <c r="T403" i="16"/>
  <c r="S403" i="16"/>
  <c r="T401" i="16"/>
  <c r="S401" i="16"/>
  <c r="T399" i="16"/>
  <c r="S399" i="16"/>
  <c r="T397" i="16"/>
  <c r="S397" i="16"/>
  <c r="T395" i="16"/>
  <c r="S395" i="16"/>
  <c r="T393" i="16"/>
  <c r="S393" i="16"/>
  <c r="T391" i="16"/>
  <c r="S391" i="16"/>
  <c r="T389" i="16"/>
  <c r="S389" i="16"/>
  <c r="T387" i="16"/>
  <c r="S387" i="16"/>
  <c r="S385" i="16"/>
  <c r="T385" i="16"/>
  <c r="S383" i="16"/>
  <c r="T383" i="16"/>
  <c r="S381" i="16"/>
  <c r="T381" i="16"/>
  <c r="T379" i="16"/>
  <c r="S379" i="16"/>
  <c r="S377" i="16"/>
  <c r="T377" i="16"/>
  <c r="S375" i="16"/>
  <c r="T375" i="16"/>
  <c r="T373" i="16"/>
  <c r="S373" i="16"/>
  <c r="T371" i="16"/>
  <c r="S371" i="16"/>
  <c r="S369" i="16"/>
  <c r="T369" i="16"/>
  <c r="S367" i="16"/>
  <c r="T367" i="16"/>
  <c r="S365" i="16"/>
  <c r="T365" i="16"/>
  <c r="T363" i="16"/>
  <c r="S363" i="16"/>
  <c r="S361" i="16"/>
  <c r="T361" i="16"/>
  <c r="T359" i="16"/>
  <c r="S359" i="16"/>
  <c r="S357" i="16"/>
  <c r="T357" i="16"/>
  <c r="T355" i="16"/>
  <c r="S355" i="16"/>
  <c r="S353" i="16"/>
  <c r="T353" i="16"/>
  <c r="S351" i="16"/>
  <c r="T351" i="16"/>
  <c r="S349" i="16"/>
  <c r="T349" i="16"/>
  <c r="T347" i="16"/>
  <c r="S347" i="16"/>
  <c r="S345" i="16"/>
  <c r="T345" i="16"/>
  <c r="S343" i="16"/>
  <c r="T343" i="16"/>
  <c r="T341" i="16"/>
  <c r="S341" i="16"/>
  <c r="T339" i="16"/>
  <c r="S339" i="16"/>
  <c r="S337" i="16"/>
  <c r="T337" i="16"/>
  <c r="S335" i="16"/>
  <c r="T335" i="16"/>
  <c r="S333" i="16"/>
  <c r="T333" i="16"/>
  <c r="T331" i="16"/>
  <c r="S331" i="16"/>
  <c r="S329" i="16"/>
  <c r="T329" i="16"/>
  <c r="T327" i="16"/>
  <c r="S327" i="16"/>
  <c r="S325" i="16"/>
  <c r="T325" i="16"/>
  <c r="T323" i="16"/>
  <c r="S323" i="16"/>
  <c r="S321" i="16"/>
  <c r="T321" i="16"/>
  <c r="S319" i="16"/>
  <c r="T319" i="16"/>
  <c r="S317" i="16"/>
  <c r="T317" i="16"/>
  <c r="T315" i="16"/>
  <c r="S315" i="16"/>
  <c r="S313" i="16"/>
  <c r="T313" i="16"/>
  <c r="S311" i="16"/>
  <c r="T311" i="16"/>
  <c r="T309" i="16"/>
  <c r="S309" i="16"/>
  <c r="T307" i="16"/>
  <c r="S307" i="16"/>
  <c r="S305" i="16"/>
  <c r="T305" i="16"/>
  <c r="S303" i="16"/>
  <c r="T303" i="16"/>
  <c r="S301" i="16"/>
  <c r="T301" i="16"/>
  <c r="T299" i="16"/>
  <c r="S299" i="16"/>
  <c r="S297" i="16"/>
  <c r="T297" i="16"/>
  <c r="T295" i="16"/>
  <c r="S295" i="16"/>
  <c r="S293" i="16"/>
  <c r="T293" i="16"/>
  <c r="T291" i="16"/>
  <c r="S291" i="16"/>
  <c r="S289" i="16"/>
  <c r="T289" i="16"/>
  <c r="S287" i="16"/>
  <c r="T287" i="16"/>
  <c r="S285" i="16"/>
  <c r="T285" i="16"/>
  <c r="T283" i="16"/>
  <c r="S283" i="16"/>
  <c r="S281" i="16"/>
  <c r="T281" i="16"/>
  <c r="S279" i="16"/>
  <c r="T279" i="16"/>
  <c r="T277" i="16"/>
  <c r="S277" i="16"/>
  <c r="T275" i="16"/>
  <c r="S275" i="16"/>
  <c r="S273" i="16"/>
  <c r="T273" i="16"/>
  <c r="S271" i="16"/>
  <c r="T271" i="16"/>
  <c r="S269" i="16"/>
  <c r="T269" i="16"/>
  <c r="T267" i="16"/>
  <c r="S267" i="16"/>
  <c r="S265" i="16"/>
  <c r="T265" i="16"/>
  <c r="S263" i="16"/>
  <c r="T263" i="16"/>
  <c r="S261" i="16"/>
  <c r="T261" i="16"/>
  <c r="T259" i="16"/>
  <c r="S259" i="16"/>
  <c r="S257" i="16"/>
  <c r="T257" i="16"/>
  <c r="S255" i="16"/>
  <c r="T255" i="16"/>
  <c r="S253" i="16"/>
  <c r="T253" i="16"/>
  <c r="T251" i="16"/>
  <c r="S251" i="16"/>
  <c r="S249" i="16"/>
  <c r="T249" i="16"/>
  <c r="S247" i="16"/>
  <c r="T247" i="16"/>
  <c r="S245" i="16"/>
  <c r="T245" i="16"/>
  <c r="T243" i="16"/>
  <c r="S243" i="16"/>
  <c r="S241" i="16"/>
  <c r="T241" i="16"/>
  <c r="S239" i="16"/>
  <c r="T239" i="16"/>
  <c r="S237" i="16"/>
  <c r="T237" i="16"/>
  <c r="T235" i="16"/>
  <c r="S235" i="16"/>
  <c r="S233" i="16"/>
  <c r="T233" i="16"/>
  <c r="S231" i="16"/>
  <c r="T231" i="16"/>
  <c r="S229" i="16"/>
  <c r="T229" i="16"/>
  <c r="T227" i="16"/>
  <c r="S227" i="16"/>
  <c r="S225" i="16"/>
  <c r="T225" i="16"/>
  <c r="S223" i="16"/>
  <c r="T223" i="16"/>
  <c r="S221" i="16"/>
  <c r="T221" i="16"/>
  <c r="T219" i="16"/>
  <c r="S219" i="16"/>
  <c r="S217" i="16"/>
  <c r="T217" i="16"/>
  <c r="S215" i="16"/>
  <c r="T215" i="16"/>
  <c r="S213" i="16"/>
  <c r="T213" i="16"/>
  <c r="T211" i="16"/>
  <c r="S211" i="16"/>
  <c r="S209" i="16"/>
  <c r="T209" i="16"/>
  <c r="S207" i="16"/>
  <c r="T207" i="16"/>
  <c r="S205" i="16"/>
  <c r="T205" i="16"/>
  <c r="T203" i="16"/>
  <c r="S203" i="16"/>
  <c r="S201" i="16"/>
  <c r="T201" i="16"/>
  <c r="S199" i="16"/>
  <c r="T199" i="16"/>
  <c r="S197" i="16"/>
  <c r="T197" i="16"/>
  <c r="T195" i="16"/>
  <c r="S195" i="16"/>
  <c r="S193" i="16"/>
  <c r="T193" i="16"/>
  <c r="S191" i="16"/>
  <c r="T191" i="16"/>
  <c r="S189" i="16"/>
  <c r="T189" i="16"/>
  <c r="T187" i="16"/>
  <c r="S187" i="16"/>
  <c r="S185" i="16"/>
  <c r="T185" i="16"/>
  <c r="S183" i="16"/>
  <c r="T183" i="16"/>
  <c r="S181" i="16"/>
  <c r="T181" i="16"/>
  <c r="T179" i="16"/>
  <c r="S179" i="16"/>
  <c r="S177" i="16"/>
  <c r="T177" i="16"/>
  <c r="S175" i="16"/>
  <c r="T175" i="16"/>
  <c r="T173" i="16"/>
  <c r="S173" i="16"/>
  <c r="T171" i="16"/>
  <c r="S171" i="16"/>
  <c r="S169" i="16"/>
  <c r="T169" i="16"/>
  <c r="S167" i="16"/>
  <c r="T167" i="16"/>
  <c r="S165" i="16"/>
  <c r="T165" i="16"/>
  <c r="T163" i="16"/>
  <c r="S163" i="16"/>
  <c r="S161" i="16"/>
  <c r="T161" i="16"/>
  <c r="T159" i="16"/>
  <c r="S159" i="16"/>
  <c r="S157" i="16"/>
  <c r="T157" i="16"/>
  <c r="T155" i="16"/>
  <c r="S155" i="16"/>
  <c r="S153" i="16"/>
  <c r="T153" i="16"/>
  <c r="S151" i="16"/>
  <c r="T151" i="16"/>
  <c r="S149" i="16"/>
  <c r="T149" i="16"/>
  <c r="T147" i="16"/>
  <c r="S147" i="16"/>
  <c r="S145" i="16"/>
  <c r="T145" i="16"/>
  <c r="S143" i="16"/>
  <c r="T143" i="16"/>
  <c r="T141" i="16"/>
  <c r="S141" i="16"/>
  <c r="T139" i="16"/>
  <c r="S139" i="16"/>
  <c r="S137" i="16"/>
  <c r="T137" i="16"/>
  <c r="S135" i="16"/>
  <c r="T135" i="16"/>
  <c r="S133" i="16"/>
  <c r="T133" i="16"/>
  <c r="T131" i="16"/>
  <c r="S131" i="16"/>
  <c r="S129" i="16"/>
  <c r="T129" i="16"/>
  <c r="T127" i="16"/>
  <c r="S127" i="16"/>
  <c r="S125" i="16"/>
  <c r="T125" i="16"/>
  <c r="T123" i="16"/>
  <c r="S123" i="16"/>
  <c r="S121" i="16"/>
  <c r="T121" i="16"/>
  <c r="S119" i="16"/>
  <c r="T119" i="16"/>
  <c r="S117" i="16"/>
  <c r="T117" i="16"/>
  <c r="T115" i="16"/>
  <c r="S115" i="16"/>
  <c r="S113" i="16"/>
  <c r="T113" i="16"/>
  <c r="S111" i="16"/>
  <c r="T111" i="16"/>
  <c r="T109" i="16"/>
  <c r="S109" i="16"/>
  <c r="T107" i="16"/>
  <c r="S107" i="16"/>
  <c r="S105" i="16"/>
  <c r="T105" i="16"/>
  <c r="S103" i="16"/>
  <c r="T103" i="16"/>
  <c r="S101" i="16"/>
  <c r="T101" i="16"/>
  <c r="T99" i="16"/>
  <c r="S99" i="16"/>
  <c r="S97" i="16"/>
  <c r="T97" i="16"/>
  <c r="T95" i="16"/>
  <c r="S95" i="16"/>
  <c r="S93" i="16"/>
  <c r="T93" i="16"/>
  <c r="T91" i="16"/>
  <c r="S91" i="16"/>
  <c r="S89" i="16"/>
  <c r="T89" i="16"/>
  <c r="S87" i="16"/>
  <c r="T87" i="16"/>
  <c r="S85" i="16"/>
  <c r="T85" i="16"/>
  <c r="T83" i="16"/>
  <c r="S83" i="16"/>
  <c r="S81" i="16"/>
  <c r="T81" i="16"/>
  <c r="S79" i="16"/>
  <c r="T79" i="16"/>
  <c r="T77" i="16"/>
  <c r="S77" i="16"/>
  <c r="T75" i="16"/>
  <c r="S75" i="16"/>
  <c r="S73" i="16"/>
  <c r="T73" i="16"/>
  <c r="S71" i="16"/>
  <c r="T71" i="16"/>
  <c r="S69" i="16"/>
  <c r="T69" i="16"/>
  <c r="T67" i="16"/>
  <c r="S67" i="16"/>
  <c r="S65" i="16"/>
  <c r="T65" i="16"/>
  <c r="T63" i="16"/>
  <c r="S63" i="16"/>
  <c r="S61" i="16"/>
  <c r="T61" i="16"/>
  <c r="T59" i="16"/>
  <c r="S59" i="16"/>
  <c r="S57" i="16"/>
  <c r="T57" i="16"/>
  <c r="S55" i="16"/>
  <c r="T55" i="16"/>
  <c r="T47" i="16"/>
  <c r="T43" i="16"/>
  <c r="T406" i="16"/>
  <c r="S406" i="16"/>
  <c r="T398" i="16"/>
  <c r="S398" i="16"/>
  <c r="S388" i="16"/>
  <c r="T388" i="16"/>
  <c r="T382" i="16"/>
  <c r="S382" i="16"/>
  <c r="T376" i="16"/>
  <c r="S376" i="16"/>
  <c r="T370" i="16"/>
  <c r="S370" i="16"/>
  <c r="T364" i="16"/>
  <c r="S364" i="16"/>
  <c r="T358" i="16"/>
  <c r="S358" i="16"/>
  <c r="T352" i="16"/>
  <c r="S352" i="16"/>
  <c r="T346" i="16"/>
  <c r="S346" i="16"/>
  <c r="T340" i="16"/>
  <c r="S340" i="16"/>
  <c r="T334" i="16"/>
  <c r="S334" i="16"/>
  <c r="T328" i="16"/>
  <c r="S328" i="16"/>
  <c r="T320" i="16"/>
  <c r="S320" i="16"/>
  <c r="T312" i="16"/>
  <c r="S312" i="16"/>
  <c r="T304" i="16"/>
  <c r="S304" i="16"/>
  <c r="T298" i="16"/>
  <c r="S298" i="16"/>
  <c r="T292" i="16"/>
  <c r="S292" i="16"/>
  <c r="T286" i="16"/>
  <c r="S286" i="16"/>
  <c r="T280" i="16"/>
  <c r="S280" i="16"/>
  <c r="T274" i="16"/>
  <c r="S274" i="16"/>
  <c r="T268" i="16"/>
  <c r="S268" i="16"/>
  <c r="T262" i="16"/>
  <c r="S262" i="16"/>
  <c r="T252" i="16"/>
  <c r="S252" i="16"/>
  <c r="T246" i="16"/>
  <c r="S246" i="16"/>
  <c r="T240" i="16"/>
  <c r="S240" i="16"/>
  <c r="T234" i="16"/>
  <c r="S234" i="16"/>
  <c r="T228" i="16"/>
  <c r="S228" i="16"/>
  <c r="T222" i="16"/>
  <c r="S222" i="16"/>
  <c r="T216" i="16"/>
  <c r="S216" i="16"/>
  <c r="T210" i="16"/>
  <c r="S210" i="16"/>
  <c r="T204" i="16"/>
  <c r="S204" i="16"/>
  <c r="T198" i="16"/>
  <c r="S198" i="16"/>
  <c r="T192" i="16"/>
  <c r="S192" i="16"/>
  <c r="T184" i="16"/>
  <c r="S184" i="16"/>
  <c r="T178" i="16"/>
  <c r="S178" i="16"/>
  <c r="S170" i="16"/>
  <c r="T170" i="16"/>
  <c r="S164" i="16"/>
  <c r="T164" i="16"/>
  <c r="S158" i="16"/>
  <c r="T158" i="16"/>
  <c r="S152" i="16"/>
  <c r="T152" i="16"/>
  <c r="S146" i="16"/>
  <c r="T146" i="16"/>
  <c r="S140" i="16"/>
  <c r="T140" i="16"/>
  <c r="S132" i="16"/>
  <c r="T132" i="16"/>
  <c r="S128" i="16"/>
  <c r="T128" i="16"/>
  <c r="S122" i="16"/>
  <c r="T122" i="16"/>
  <c r="S116" i="16"/>
  <c r="T116" i="16"/>
  <c r="S110" i="16"/>
  <c r="T110" i="16"/>
  <c r="S102" i="16"/>
  <c r="T102" i="16"/>
  <c r="S94" i="16"/>
  <c r="T94" i="16"/>
  <c r="S88" i="16"/>
  <c r="T88" i="16"/>
  <c r="S82" i="16"/>
  <c r="T82" i="16"/>
  <c r="S74" i="16"/>
  <c r="T74" i="16"/>
  <c r="S66" i="16"/>
  <c r="T66" i="16"/>
  <c r="S60" i="16"/>
  <c r="T60" i="16"/>
  <c r="S54" i="16"/>
  <c r="T54" i="16"/>
  <c r="T36" i="16"/>
  <c r="V6" i="16"/>
  <c r="X6" i="16" s="1"/>
  <c r="V5" i="16"/>
  <c r="R5" i="16" s="1"/>
  <c r="V8" i="16"/>
  <c r="V9" i="16"/>
  <c r="V10" i="16"/>
  <c r="V11" i="16"/>
  <c r="V12" i="16"/>
  <c r="V13" i="16"/>
  <c r="V14" i="16"/>
  <c r="V16" i="16"/>
  <c r="V17" i="16"/>
  <c r="V18" i="16"/>
  <c r="V19" i="16"/>
  <c r="V20" i="16"/>
  <c r="V21" i="16"/>
  <c r="V22" i="16"/>
  <c r="V24" i="16"/>
  <c r="V25" i="16"/>
  <c r="V26" i="16"/>
  <c r="V27" i="16"/>
  <c r="V28" i="16"/>
  <c r="R28" i="16" s="1"/>
  <c r="V29" i="16"/>
  <c r="V30" i="16"/>
  <c r="V32" i="16"/>
  <c r="V33" i="16"/>
  <c r="V34" i="16"/>
  <c r="V35" i="16"/>
  <c r="V36" i="16"/>
  <c r="V37" i="16"/>
  <c r="V38" i="16"/>
  <c r="V40" i="16"/>
  <c r="V41" i="16"/>
  <c r="V42" i="16"/>
  <c r="V43" i="16"/>
  <c r="R43" i="16" s="1"/>
  <c r="V44" i="16"/>
  <c r="V45" i="16"/>
  <c r="V46" i="16"/>
  <c r="V48" i="16"/>
  <c r="R48" i="16" s="1"/>
  <c r="V49" i="16"/>
  <c r="V50" i="16"/>
  <c r="V51" i="16"/>
  <c r="V52" i="16"/>
  <c r="R52" i="16" s="1"/>
  <c r="V53" i="16"/>
  <c r="V54" i="16"/>
  <c r="V56" i="16"/>
  <c r="V57" i="16"/>
  <c r="V58" i="16"/>
  <c r="V59" i="16"/>
  <c r="R59" i="16" s="1"/>
  <c r="V60" i="16"/>
  <c r="V61" i="16"/>
  <c r="V62" i="16"/>
  <c r="I62" i="16" s="1"/>
  <c r="V64" i="16"/>
  <c r="V65" i="16"/>
  <c r="V66" i="16"/>
  <c r="G66" i="16" s="1"/>
  <c r="V67" i="16"/>
  <c r="V68" i="16"/>
  <c r="V69" i="16"/>
  <c r="V70" i="16"/>
  <c r="H70" i="16" s="1"/>
  <c r="V72" i="16"/>
  <c r="V73" i="16"/>
  <c r="V74" i="16"/>
  <c r="G74" i="16" s="1"/>
  <c r="V75" i="16"/>
  <c r="V76" i="16"/>
  <c r="V77" i="16"/>
  <c r="V78" i="16"/>
  <c r="V80" i="16"/>
  <c r="V81" i="16"/>
  <c r="V82" i="16"/>
  <c r="V83" i="16"/>
  <c r="V84" i="16"/>
  <c r="I84" i="16" s="1"/>
  <c r="V85" i="16"/>
  <c r="V86" i="16"/>
  <c r="V88" i="16"/>
  <c r="H88" i="16" s="1"/>
  <c r="V89" i="16"/>
  <c r="V90" i="16"/>
  <c r="V91" i="16"/>
  <c r="E91" i="16" s="1"/>
  <c r="V92" i="16"/>
  <c r="V93" i="16"/>
  <c r="V94" i="16"/>
  <c r="V96" i="16"/>
  <c r="H96" i="16" s="1"/>
  <c r="V97" i="16"/>
  <c r="V98" i="16"/>
  <c r="V99" i="16"/>
  <c r="V100" i="16"/>
  <c r="H100" i="16" s="1"/>
  <c r="V101" i="16"/>
  <c r="V102" i="16"/>
  <c r="F102" i="16" s="1"/>
  <c r="V104" i="16"/>
  <c r="V105" i="16"/>
  <c r="V106" i="16"/>
  <c r="V107" i="16"/>
  <c r="V108" i="16"/>
  <c r="E108" i="16" s="1"/>
  <c r="V109" i="16"/>
  <c r="V110" i="16"/>
  <c r="E110" i="16" s="1"/>
  <c r="V112" i="16"/>
  <c r="V113" i="16"/>
  <c r="V114" i="16"/>
  <c r="V115" i="16"/>
  <c r="V116" i="16"/>
  <c r="V117" i="16"/>
  <c r="V118" i="16"/>
  <c r="V120" i="16"/>
  <c r="V121" i="16"/>
  <c r="V122" i="16"/>
  <c r="V123" i="16"/>
  <c r="E123" i="16" s="1"/>
  <c r="V124" i="16"/>
  <c r="H124" i="16" s="1"/>
  <c r="V125" i="16"/>
  <c r="V126" i="16"/>
  <c r="V128" i="16"/>
  <c r="V129" i="16"/>
  <c r="V130" i="16"/>
  <c r="V131" i="16"/>
  <c r="V132" i="16"/>
  <c r="J132" i="16" s="1"/>
  <c r="V133" i="16"/>
  <c r="V134" i="16"/>
  <c r="V136" i="16"/>
  <c r="I136" i="16" s="1"/>
  <c r="V137" i="16"/>
  <c r="V138" i="16"/>
  <c r="H138" i="16" s="1"/>
  <c r="V139" i="16"/>
  <c r="V140" i="16"/>
  <c r="V141" i="16"/>
  <c r="V142" i="16"/>
  <c r="G142" i="16" s="1"/>
  <c r="V144" i="16"/>
  <c r="V145" i="16"/>
  <c r="G145" i="16" s="1"/>
  <c r="V146" i="16"/>
  <c r="V147" i="16"/>
  <c r="V148" i="16"/>
  <c r="V149" i="16"/>
  <c r="I149" i="16" s="1"/>
  <c r="V150" i="16"/>
  <c r="V152" i="16"/>
  <c r="V153" i="16"/>
  <c r="V154" i="16"/>
  <c r="E154" i="16" s="1"/>
  <c r="V155" i="16"/>
  <c r="H155" i="16" s="1"/>
  <c r="V156" i="16"/>
  <c r="V157" i="16"/>
  <c r="V158" i="16"/>
  <c r="H158" i="16" s="1"/>
  <c r="V160" i="16"/>
  <c r="V161" i="16"/>
  <c r="V162" i="16"/>
  <c r="J162" i="16" s="1"/>
  <c r="V163" i="16"/>
  <c r="V164" i="16"/>
  <c r="I164" i="16" s="1"/>
  <c r="V165" i="16"/>
  <c r="F165" i="16" s="1"/>
  <c r="V166" i="16"/>
  <c r="G166" i="16" s="1"/>
  <c r="V168" i="16"/>
  <c r="F168" i="16" s="1"/>
  <c r="V169" i="16"/>
  <c r="F169" i="16" s="1"/>
  <c r="V170" i="16"/>
  <c r="V171" i="16"/>
  <c r="V172" i="16"/>
  <c r="J172" i="16" s="1"/>
  <c r="V173" i="16"/>
  <c r="F173" i="16" s="1"/>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G219" i="16" s="1"/>
  <c r="V220" i="16"/>
  <c r="V221" i="16"/>
  <c r="V222" i="16"/>
  <c r="R222" i="16" s="1"/>
  <c r="V223" i="16"/>
  <c r="V224" i="16"/>
  <c r="V225" i="16"/>
  <c r="V226" i="16"/>
  <c r="V227" i="16"/>
  <c r="V228" i="16"/>
  <c r="V229" i="16"/>
  <c r="V230" i="16"/>
  <c r="V231" i="16"/>
  <c r="V232" i="16"/>
  <c r="E232" i="16" s="1"/>
  <c r="V233" i="16"/>
  <c r="I233" i="16" s="1"/>
  <c r="V234" i="16"/>
  <c r="V235" i="16"/>
  <c r="V236" i="16"/>
  <c r="V237" i="16"/>
  <c r="V238" i="16"/>
  <c r="E238" i="16" s="1"/>
  <c r="V239" i="16"/>
  <c r="V240" i="16"/>
  <c r="V241" i="16"/>
  <c r="V242" i="16"/>
  <c r="V243" i="16"/>
  <c r="V244" i="16"/>
  <c r="V245" i="16"/>
  <c r="V246" i="16"/>
  <c r="R246" i="16" s="1"/>
  <c r="V247" i="16"/>
  <c r="V248" i="16"/>
  <c r="V249" i="16"/>
  <c r="J249" i="16" s="1"/>
  <c r="V250" i="16"/>
  <c r="V251" i="16"/>
  <c r="V252" i="16"/>
  <c r="V253" i="16"/>
  <c r="V254" i="16"/>
  <c r="V255" i="16"/>
  <c r="V256" i="16"/>
  <c r="V257" i="16"/>
  <c r="G257" i="16" s="1"/>
  <c r="V258" i="16"/>
  <c r="I258" i="16" s="1"/>
  <c r="V259" i="16"/>
  <c r="V260" i="16"/>
  <c r="V261" i="16"/>
  <c r="V262" i="16"/>
  <c r="V263" i="16"/>
  <c r="V264" i="16"/>
  <c r="V265" i="16"/>
  <c r="V266" i="16"/>
  <c r="E266" i="16" s="1"/>
  <c r="V267" i="16"/>
  <c r="V268" i="16"/>
  <c r="J268" i="16" s="1"/>
  <c r="V269" i="16"/>
  <c r="V270" i="16"/>
  <c r="F270" i="16" s="1"/>
  <c r="V271" i="16"/>
  <c r="V272" i="16"/>
  <c r="V273" i="16"/>
  <c r="V274" i="16"/>
  <c r="G274" i="16" s="1"/>
  <c r="V275" i="16"/>
  <c r="V276" i="16"/>
  <c r="V277" i="16"/>
  <c r="V278" i="16"/>
  <c r="V279" i="16"/>
  <c r="V280" i="16"/>
  <c r="V281" i="16"/>
  <c r="V282" i="16"/>
  <c r="V283" i="16"/>
  <c r="V284" i="16"/>
  <c r="V285" i="16"/>
  <c r="V286" i="16"/>
  <c r="F286" i="16" s="1"/>
  <c r="V287" i="16"/>
  <c r="V288" i="16"/>
  <c r="V289" i="16"/>
  <c r="V290" i="16"/>
  <c r="R290" i="16" s="1"/>
  <c r="V291" i="16"/>
  <c r="V292" i="16"/>
  <c r="V293" i="16"/>
  <c r="V294" i="16"/>
  <c r="V295" i="16"/>
  <c r="V296" i="16"/>
  <c r="G296" i="16" s="1"/>
  <c r="V297" i="16"/>
  <c r="V298" i="16"/>
  <c r="F298" i="16" s="1"/>
  <c r="V299" i="16"/>
  <c r="V300" i="16"/>
  <c r="J300" i="16" s="1"/>
  <c r="V301" i="16"/>
  <c r="V302" i="16"/>
  <c r="R302" i="16" s="1"/>
  <c r="V303" i="16"/>
  <c r="V304" i="16"/>
  <c r="G304" i="16" s="1"/>
  <c r="V305" i="16"/>
  <c r="V306" i="16"/>
  <c r="I306" i="16" s="1"/>
  <c r="V307" i="16"/>
  <c r="V308" i="16"/>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F331" i="16" s="1"/>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V445" i="16"/>
  <c r="I445" i="16" s="1"/>
  <c r="V446" i="16"/>
  <c r="V447" i="16"/>
  <c r="V448" i="16"/>
  <c r="G448" i="16" s="1"/>
  <c r="V449" i="16"/>
  <c r="V450" i="16"/>
  <c r="V451" i="16"/>
  <c r="R451" i="16" s="1"/>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V545" i="16"/>
  <c r="V546" i="16"/>
  <c r="R546" i="16" s="1"/>
  <c r="V547" i="16"/>
  <c r="V548" i="16"/>
  <c r="V549" i="16"/>
  <c r="V550" i="16"/>
  <c r="R550" i="16" s="1"/>
  <c r="V551" i="16"/>
  <c r="V552" i="16"/>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V573" i="16" s="1"/>
  <c r="C574" i="16"/>
  <c r="V574" i="16"/>
  <c r="C575" i="16"/>
  <c r="V575" i="16" s="1"/>
  <c r="F575" i="16" s="1"/>
  <c r="C576" i="16"/>
  <c r="V576" i="16"/>
  <c r="G576" i="16" s="1"/>
  <c r="C577" i="16"/>
  <c r="V577" i="16" s="1"/>
  <c r="I577" i="16" s="1"/>
  <c r="C578" i="16"/>
  <c r="V578" i="16" s="1"/>
  <c r="F578" i="16" s="1"/>
  <c r="C579" i="16"/>
  <c r="V579" i="16" s="1"/>
  <c r="H579" i="16" s="1"/>
  <c r="C580" i="16"/>
  <c r="V580" i="16" s="1"/>
  <c r="H580" i="16" s="1"/>
  <c r="C581" i="16"/>
  <c r="V581" i="16" s="1"/>
  <c r="C582" i="16"/>
  <c r="V582" i="16"/>
  <c r="G582" i="16" s="1"/>
  <c r="C583" i="16"/>
  <c r="V583" i="16" s="1"/>
  <c r="C584" i="16"/>
  <c r="V584" i="16"/>
  <c r="G584" i="16" s="1"/>
  <c r="C585" i="16"/>
  <c r="V585" i="16" s="1"/>
  <c r="I585" i="16" s="1"/>
  <c r="C586" i="16"/>
  <c r="V586" i="16" s="1"/>
  <c r="F586" i="16" s="1"/>
  <c r="C587" i="16"/>
  <c r="V587" i="16" s="1"/>
  <c r="I587" i="16" s="1"/>
  <c r="C588" i="16"/>
  <c r="V588" i="16" s="1"/>
  <c r="C589" i="16"/>
  <c r="V589" i="16" s="1"/>
  <c r="E589" i="16" s="1"/>
  <c r="X589" i="16" s="1"/>
  <c r="C590" i="16"/>
  <c r="V590" i="16"/>
  <c r="C591" i="16"/>
  <c r="V591" i="16" s="1"/>
  <c r="C592" i="16"/>
  <c r="V592" i="16"/>
  <c r="F592" i="16" s="1"/>
  <c r="C593" i="16"/>
  <c r="V593" i="16" s="1"/>
  <c r="I593" i="16" s="1"/>
  <c r="C594" i="16"/>
  <c r="V594" i="16" s="1"/>
  <c r="C595" i="16"/>
  <c r="V595" i="16" s="1"/>
  <c r="C596" i="16"/>
  <c r="V596" i="16" s="1"/>
  <c r="G596" i="16" s="1"/>
  <c r="C597" i="16"/>
  <c r="V597" i="16" s="1"/>
  <c r="C598" i="16"/>
  <c r="V598" i="16"/>
  <c r="C599" i="16"/>
  <c r="V599" i="16" s="1"/>
  <c r="H599" i="16" s="1"/>
  <c r="C600" i="16"/>
  <c r="V600" i="16"/>
  <c r="C601" i="16"/>
  <c r="V601" i="16" s="1"/>
  <c r="C602" i="16"/>
  <c r="V602" i="16" s="1"/>
  <c r="E602" i="16" s="1"/>
  <c r="X602" i="16" s="1"/>
  <c r="C603" i="16"/>
  <c r="V603" i="16" s="1"/>
  <c r="C604" i="16"/>
  <c r="V604" i="16" s="1"/>
  <c r="G604" i="16" s="1"/>
  <c r="C605" i="16"/>
  <c r="V605" i="16" s="1"/>
  <c r="F605" i="16" s="1"/>
  <c r="C606" i="16"/>
  <c r="V606" i="16"/>
  <c r="G606" i="16" s="1"/>
  <c r="C607" i="16"/>
  <c r="V607" i="16" s="1"/>
  <c r="C608" i="16"/>
  <c r="V608" i="16"/>
  <c r="C609" i="16"/>
  <c r="V609" i="16" s="1"/>
  <c r="E609" i="16" s="1"/>
  <c r="X609" i="16" s="1"/>
  <c r="C610" i="16"/>
  <c r="V610" i="16" s="1"/>
  <c r="G610" i="16" s="1"/>
  <c r="C611" i="16"/>
  <c r="V611" i="16" s="1"/>
  <c r="C612" i="16"/>
  <c r="V612" i="16"/>
  <c r="R612" i="16" s="1"/>
  <c r="C613" i="16"/>
  <c r="V613" i="16" s="1"/>
  <c r="J613" i="16" s="1"/>
  <c r="C614" i="16"/>
  <c r="V614" i="16"/>
  <c r="G614" i="16" s="1"/>
  <c r="C615" i="16"/>
  <c r="V615" i="16" s="1"/>
  <c r="R615" i="16" s="1"/>
  <c r="C616" i="16"/>
  <c r="V616" i="16"/>
  <c r="C617" i="16"/>
  <c r="V617" i="16" s="1"/>
  <c r="I617" i="16" s="1"/>
  <c r="C618" i="16"/>
  <c r="V618" i="16" s="1"/>
  <c r="G618" i="16" s="1"/>
  <c r="C619" i="16"/>
  <c r="V619" i="16" s="1"/>
  <c r="I619" i="16" s="1"/>
  <c r="C620" i="16"/>
  <c r="V620" i="16"/>
  <c r="C621" i="16"/>
  <c r="V621" i="16" s="1"/>
  <c r="C622" i="16"/>
  <c r="V622" i="16"/>
  <c r="G622" i="16" s="1"/>
  <c r="C623" i="16"/>
  <c r="V623" i="16" s="1"/>
  <c r="C624" i="16"/>
  <c r="V624" i="16"/>
  <c r="R624" i="16" s="1"/>
  <c r="C625" i="16"/>
  <c r="V625" i="16" s="1"/>
  <c r="C626" i="16"/>
  <c r="V626" i="16" s="1"/>
  <c r="C627" i="16"/>
  <c r="V627" i="16" s="1"/>
  <c r="F627" i="16" s="1"/>
  <c r="C628" i="16"/>
  <c r="V628" i="16"/>
  <c r="C629" i="16"/>
  <c r="V629" i="16" s="1"/>
  <c r="C630" i="16"/>
  <c r="V630" i="16"/>
  <c r="I630" i="16" s="1"/>
  <c r="C631" i="16"/>
  <c r="V631" i="16" s="1"/>
  <c r="C632" i="16"/>
  <c r="V632" i="16"/>
  <c r="E632" i="16" s="1"/>
  <c r="X632" i="16" s="1"/>
  <c r="C633" i="16"/>
  <c r="V633" i="16" s="1"/>
  <c r="C634" i="16"/>
  <c r="V634" i="16" s="1"/>
  <c r="G634" i="16" s="1"/>
  <c r="C635" i="16"/>
  <c r="V635" i="16" s="1"/>
  <c r="F635" i="16" s="1"/>
  <c r="C636" i="16"/>
  <c r="V636" i="16"/>
  <c r="I636" i="16" s="1"/>
  <c r="C637" i="16"/>
  <c r="V637" i="16" s="1"/>
  <c r="C638" i="16"/>
  <c r="V638" i="16"/>
  <c r="C639" i="16"/>
  <c r="V639" i="16" s="1"/>
  <c r="C640" i="16"/>
  <c r="V640" i="16"/>
  <c r="C641" i="16"/>
  <c r="V641" i="16" s="1"/>
  <c r="C642" i="16"/>
  <c r="V642" i="16" s="1"/>
  <c r="G642" i="16" s="1"/>
  <c r="C643" i="16"/>
  <c r="V643" i="16" s="1"/>
  <c r="C644" i="16"/>
  <c r="V644" i="16"/>
  <c r="C645" i="16"/>
  <c r="V645" i="16" s="1"/>
  <c r="H645" i="16" s="1"/>
  <c r="C646" i="16"/>
  <c r="V646" i="16"/>
  <c r="G646" i="16" s="1"/>
  <c r="C647" i="16"/>
  <c r="V647" i="16" s="1"/>
  <c r="C648" i="16"/>
  <c r="V648" i="16"/>
  <c r="C649" i="16"/>
  <c r="V649" i="16" s="1"/>
  <c r="J649" i="16" s="1"/>
  <c r="C650" i="16"/>
  <c r="V650" i="16" s="1"/>
  <c r="C651" i="16"/>
  <c r="V651" i="16" s="1"/>
  <c r="C652" i="16"/>
  <c r="V652" i="16"/>
  <c r="C653" i="16"/>
  <c r="V653" i="16" s="1"/>
  <c r="C654" i="16"/>
  <c r="V654" i="16"/>
  <c r="F654" i="16" s="1"/>
  <c r="C655" i="16"/>
  <c r="V655" i="16" s="1"/>
  <c r="I655" i="16" s="1"/>
  <c r="C656" i="16"/>
  <c r="V656" i="16"/>
  <c r="J656" i="16" s="1"/>
  <c r="C657" i="16"/>
  <c r="V657" i="16" s="1"/>
  <c r="R657" i="16" s="1"/>
  <c r="C658" i="16"/>
  <c r="V658" i="16" s="1"/>
  <c r="C659" i="16"/>
  <c r="V659" i="16" s="1"/>
  <c r="E659" i="16" s="1"/>
  <c r="X659" i="16" s="1"/>
  <c r="C660" i="16"/>
  <c r="V660" i="16"/>
  <c r="C661" i="16"/>
  <c r="V661" i="16" s="1"/>
  <c r="E661" i="16" s="1"/>
  <c r="X661" i="16" s="1"/>
  <c r="C662" i="16"/>
  <c r="V662" i="16"/>
  <c r="C663" i="16"/>
  <c r="V663" i="16" s="1"/>
  <c r="J663" i="16" s="1"/>
  <c r="C664" i="16"/>
  <c r="V664" i="16"/>
  <c r="E664" i="16" s="1"/>
  <c r="X664" i="16" s="1"/>
  <c r="C665" i="16"/>
  <c r="V665" i="16" s="1"/>
  <c r="C666" i="16"/>
  <c r="V666" i="16" s="1"/>
  <c r="G666" i="16" s="1"/>
  <c r="C667" i="16"/>
  <c r="V667" i="16" s="1"/>
  <c r="J667" i="16" s="1"/>
  <c r="C668" i="16"/>
  <c r="V668" i="16"/>
  <c r="G668" i="16" s="1"/>
  <c r="C669" i="16"/>
  <c r="V669" i="16" s="1"/>
  <c r="R669" i="16" s="1"/>
  <c r="C670" i="16"/>
  <c r="V670" i="16"/>
  <c r="C671" i="16"/>
  <c r="V671" i="16" s="1"/>
  <c r="C672" i="16"/>
  <c r="V672" i="16"/>
  <c r="C673" i="16"/>
  <c r="V673" i="16" s="1"/>
  <c r="C674" i="16"/>
  <c r="V674" i="16" s="1"/>
  <c r="F674" i="16" s="1"/>
  <c r="C675" i="16"/>
  <c r="V675" i="16" s="1"/>
  <c r="E675" i="16" s="1"/>
  <c r="X675" i="16" s="1"/>
  <c r="C676" i="16"/>
  <c r="V676" i="16"/>
  <c r="C677" i="16"/>
  <c r="V677" i="16" s="1"/>
  <c r="R677" i="16" s="1"/>
  <c r="C678" i="16"/>
  <c r="V678" i="16"/>
  <c r="I678" i="16" s="1"/>
  <c r="C679" i="16"/>
  <c r="V679" i="16" s="1"/>
  <c r="C680" i="16"/>
  <c r="V680" i="16"/>
  <c r="F680" i="16" s="1"/>
  <c r="C681" i="16"/>
  <c r="V681" i="16" s="1"/>
  <c r="C682" i="16"/>
  <c r="V682" i="16" s="1"/>
  <c r="G682" i="16" s="1"/>
  <c r="C683" i="16"/>
  <c r="V683" i="16" s="1"/>
  <c r="C684" i="16"/>
  <c r="V684" i="16"/>
  <c r="G684" i="16" s="1"/>
  <c r="C685" i="16"/>
  <c r="V685" i="16" s="1"/>
  <c r="C686" i="16"/>
  <c r="V686" i="16"/>
  <c r="G686" i="16" s="1"/>
  <c r="C687" i="16"/>
  <c r="V687" i="16" s="1"/>
  <c r="R687" i="16" s="1"/>
  <c r="C688" i="16"/>
  <c r="V688" i="16"/>
  <c r="E688" i="16" s="1"/>
  <c r="X688" i="16" s="1"/>
  <c r="C689" i="16"/>
  <c r="V689" i="16" s="1"/>
  <c r="C690" i="16"/>
  <c r="V690" i="16" s="1"/>
  <c r="G690" i="16" s="1"/>
  <c r="C691" i="16"/>
  <c r="V691" i="16" s="1"/>
  <c r="I691" i="16" s="1"/>
  <c r="C692" i="16"/>
  <c r="V692" i="16"/>
  <c r="C693" i="16"/>
  <c r="V693" i="16" s="1"/>
  <c r="C694" i="16"/>
  <c r="V694" i="16"/>
  <c r="R694" i="16" s="1"/>
  <c r="C695" i="16"/>
  <c r="V695" i="16" s="1"/>
  <c r="H695" i="16" s="1"/>
  <c r="C696" i="16"/>
  <c r="V696" i="16"/>
  <c r="C697" i="16"/>
  <c r="V697" i="16" s="1"/>
  <c r="F697" i="16" s="1"/>
  <c r="C698" i="16"/>
  <c r="V698" i="16" s="1"/>
  <c r="G698" i="16" s="1"/>
  <c r="C699" i="16"/>
  <c r="V699" i="16" s="1"/>
  <c r="R699" i="16" s="1"/>
  <c r="C700" i="16"/>
  <c r="V700" i="16"/>
  <c r="C701" i="16"/>
  <c r="V701" i="16" s="1"/>
  <c r="F701" i="16" s="1"/>
  <c r="C702" i="16"/>
  <c r="V702" i="16"/>
  <c r="F702" i="16" s="1"/>
  <c r="C703" i="16"/>
  <c r="V703" i="16" s="1"/>
  <c r="C704" i="16"/>
  <c r="V704" i="16"/>
  <c r="E704" i="16" s="1"/>
  <c r="X704" i="16" s="1"/>
  <c r="C705" i="16"/>
  <c r="V705" i="16" s="1"/>
  <c r="C706" i="16"/>
  <c r="V706" i="16" s="1"/>
  <c r="C707" i="16"/>
  <c r="V707" i="16" s="1"/>
  <c r="I707" i="16" s="1"/>
  <c r="C708" i="16"/>
  <c r="V708" i="16"/>
  <c r="C709" i="16"/>
  <c r="V709" i="16" s="1"/>
  <c r="J709" i="16" s="1"/>
  <c r="C710" i="16"/>
  <c r="V710" i="16"/>
  <c r="C711" i="16"/>
  <c r="V711" i="16" s="1"/>
  <c r="C712" i="16"/>
  <c r="V712" i="16"/>
  <c r="C713" i="16"/>
  <c r="V713" i="16" s="1"/>
  <c r="C714" i="16"/>
  <c r="V714" i="16" s="1"/>
  <c r="J714" i="16" s="1"/>
  <c r="C715" i="16"/>
  <c r="V715" i="16" s="1"/>
  <c r="C716" i="16"/>
  <c r="V716" i="16"/>
  <c r="E716" i="16" s="1"/>
  <c r="X716" i="16" s="1"/>
  <c r="C717" i="16"/>
  <c r="V717" i="16" s="1"/>
  <c r="C718" i="16"/>
  <c r="V718" i="16"/>
  <c r="J718" i="16" s="1"/>
  <c r="C719" i="16"/>
  <c r="V719" i="16" s="1"/>
  <c r="F719" i="16" s="1"/>
  <c r="C720" i="16"/>
  <c r="V720" i="16"/>
  <c r="C721" i="16"/>
  <c r="V721" i="16" s="1"/>
  <c r="I721" i="16" s="1"/>
  <c r="C722" i="16"/>
  <c r="V722" i="16" s="1"/>
  <c r="H722" i="16" s="1"/>
  <c r="C723" i="16"/>
  <c r="V723" i="16" s="1"/>
  <c r="F723" i="16" s="1"/>
  <c r="C724" i="16"/>
  <c r="V724" i="16"/>
  <c r="C725" i="16"/>
  <c r="V725" i="16" s="1"/>
  <c r="C726" i="16"/>
  <c r="V726" i="16"/>
  <c r="J726" i="16" s="1"/>
  <c r="C727" i="16"/>
  <c r="V727" i="16" s="1"/>
  <c r="J727" i="16" s="1"/>
  <c r="C728" i="16"/>
  <c r="V728" i="16"/>
  <c r="R728" i="16" s="1"/>
  <c r="C729" i="16"/>
  <c r="V729" i="16" s="1"/>
  <c r="C730" i="16"/>
  <c r="V730" i="16" s="1"/>
  <c r="C731" i="16"/>
  <c r="V731" i="16" s="1"/>
  <c r="C732" i="16"/>
  <c r="V732" i="16"/>
  <c r="E732" i="16" s="1"/>
  <c r="X732" i="16" s="1"/>
  <c r="C733" i="16"/>
  <c r="V733" i="16" s="1"/>
  <c r="H733" i="16" s="1"/>
  <c r="C734" i="16"/>
  <c r="V734" i="16"/>
  <c r="G734" i="16" s="1"/>
  <c r="C735" i="16"/>
  <c r="V735" i="16" s="1"/>
  <c r="F735" i="16" s="1"/>
  <c r="C736" i="16"/>
  <c r="V736" i="16"/>
  <c r="G736" i="16" s="1"/>
  <c r="C737" i="16"/>
  <c r="V737" i="16" s="1"/>
  <c r="C738" i="16"/>
  <c r="V738" i="16" s="1"/>
  <c r="F738" i="16" s="1"/>
  <c r="C739" i="16"/>
  <c r="V739" i="16" s="1"/>
  <c r="C740" i="16"/>
  <c r="V740" i="16"/>
  <c r="C741" i="16"/>
  <c r="V741" i="16" s="1"/>
  <c r="C742" i="16"/>
  <c r="V742" i="16"/>
  <c r="J742" i="16" s="1"/>
  <c r="C743" i="16"/>
  <c r="V743" i="16" s="1"/>
  <c r="C744" i="16"/>
  <c r="V744" i="16"/>
  <c r="C745" i="16"/>
  <c r="V745" i="16" s="1"/>
  <c r="C746" i="16"/>
  <c r="V746" i="16" s="1"/>
  <c r="I746" i="16" s="1"/>
  <c r="C747" i="16"/>
  <c r="V747" i="16" s="1"/>
  <c r="E747" i="16" s="1"/>
  <c r="X747" i="16" s="1"/>
  <c r="C748" i="16"/>
  <c r="V748" i="16"/>
  <c r="I748" i="16" s="1"/>
  <c r="C749" i="16"/>
  <c r="V749" i="16" s="1"/>
  <c r="R749" i="16" s="1"/>
  <c r="C750" i="16"/>
  <c r="V750" i="16"/>
  <c r="E750" i="16" s="1"/>
  <c r="X750" i="16" s="1"/>
  <c r="C751" i="16"/>
  <c r="V751" i="16" s="1"/>
  <c r="C752" i="16"/>
  <c r="V752" i="16"/>
  <c r="C753" i="16"/>
  <c r="V753" i="16" s="1"/>
  <c r="F753" i="16" s="1"/>
  <c r="C754" i="16"/>
  <c r="V754" i="16" s="1"/>
  <c r="G754" i="16" s="1"/>
  <c r="C755" i="16"/>
  <c r="V755" i="16" s="1"/>
  <c r="C756" i="16"/>
  <c r="V756" i="16"/>
  <c r="C757" i="16"/>
  <c r="V757" i="16" s="1"/>
  <c r="C758" i="16"/>
  <c r="V758" i="16"/>
  <c r="G758" i="16" s="1"/>
  <c r="C759" i="16"/>
  <c r="V759" i="16" s="1"/>
  <c r="C760" i="16"/>
  <c r="V760" i="16"/>
  <c r="G760" i="16" s="1"/>
  <c r="C761" i="16"/>
  <c r="V761" i="16" s="1"/>
  <c r="J761" i="16" s="1"/>
  <c r="C762" i="16"/>
  <c r="V762" i="16" s="1"/>
  <c r="C763" i="16"/>
  <c r="V763" i="16" s="1"/>
  <c r="R763" i="16" s="1"/>
  <c r="C764" i="16"/>
  <c r="V764" i="16"/>
  <c r="E764" i="16" s="1"/>
  <c r="X764" i="16" s="1"/>
  <c r="C765" i="16"/>
  <c r="V765" i="16" s="1"/>
  <c r="C766" i="16"/>
  <c r="V766" i="16"/>
  <c r="H766" i="16" s="1"/>
  <c r="C767" i="16"/>
  <c r="V767" i="16" s="1"/>
  <c r="C768" i="16"/>
  <c r="V768" i="16"/>
  <c r="C769" i="16"/>
  <c r="V769" i="16" s="1"/>
  <c r="R769" i="16" s="1"/>
  <c r="C770" i="16"/>
  <c r="V770" i="16" s="1"/>
  <c r="H770" i="16" s="1"/>
  <c r="C771" i="16"/>
  <c r="AB771" i="16" s="1"/>
  <c r="C772" i="16"/>
  <c r="V772" i="16"/>
  <c r="C773" i="16"/>
  <c r="V773" i="16" s="1"/>
  <c r="C774" i="16"/>
  <c r="V774" i="16"/>
  <c r="H774" i="16" s="1"/>
  <c r="C775" i="16"/>
  <c r="V775" i="16" s="1"/>
  <c r="F775" i="16" s="1"/>
  <c r="C776" i="16"/>
  <c r="V776" i="16"/>
  <c r="C777" i="16"/>
  <c r="V777" i="16" s="1"/>
  <c r="R777" i="16" s="1"/>
  <c r="C778" i="16"/>
  <c r="V778" i="16" s="1"/>
  <c r="R778" i="16" s="1"/>
  <c r="C779" i="16"/>
  <c r="V779" i="16" s="1"/>
  <c r="E779" i="16" s="1"/>
  <c r="X779" i="16" s="1"/>
  <c r="C780" i="16"/>
  <c r="V780" i="16"/>
  <c r="G780" i="16" s="1"/>
  <c r="C781" i="16"/>
  <c r="V781" i="16" s="1"/>
  <c r="C782" i="16"/>
  <c r="V782" i="16"/>
  <c r="C783" i="16"/>
  <c r="AB783" i="16" s="1"/>
  <c r="C784" i="16"/>
  <c r="V784" i="16"/>
  <c r="J784" i="16" s="1"/>
  <c r="C785" i="16"/>
  <c r="V785" i="16" s="1"/>
  <c r="C786" i="16"/>
  <c r="V786" i="16" s="1"/>
  <c r="G786" i="16" s="1"/>
  <c r="C787" i="16"/>
  <c r="AB787" i="16" s="1"/>
  <c r="C788" i="16"/>
  <c r="V788" i="16"/>
  <c r="C789" i="16"/>
  <c r="V789" i="16" s="1"/>
  <c r="C790" i="16"/>
  <c r="V790" i="16"/>
  <c r="G790" i="16" s="1"/>
  <c r="C791" i="16"/>
  <c r="AB791" i="16" s="1"/>
  <c r="C792" i="16"/>
  <c r="V792" i="16"/>
  <c r="H792" i="16" s="1"/>
  <c r="C793" i="16"/>
  <c r="V793" i="16" s="1"/>
  <c r="F793" i="16" s="1"/>
  <c r="C794" i="16"/>
  <c r="V794" i="16" s="1"/>
  <c r="C795" i="16"/>
  <c r="AB795" i="16" s="1"/>
  <c r="C796" i="16"/>
  <c r="V796" i="16"/>
  <c r="C797" i="16"/>
  <c r="V797" i="16" s="1"/>
  <c r="C798" i="16"/>
  <c r="V798" i="16"/>
  <c r="G798" i="16" s="1"/>
  <c r="C799" i="16"/>
  <c r="AB799" i="16" s="1"/>
  <c r="C800" i="16"/>
  <c r="V800" i="16"/>
  <c r="G800" i="16" s="1"/>
  <c r="C801" i="16"/>
  <c r="V801" i="16" s="1"/>
  <c r="E801" i="16" s="1"/>
  <c r="X801" i="16" s="1"/>
  <c r="C802" i="16"/>
  <c r="V802" i="16" s="1"/>
  <c r="C803" i="16"/>
  <c r="AB803" i="16" s="1"/>
  <c r="C804" i="16"/>
  <c r="V804" i="16"/>
  <c r="G804" i="16" s="1"/>
  <c r="C805" i="16"/>
  <c r="V805" i="16" s="1"/>
  <c r="C806" i="16"/>
  <c r="V806" i="16"/>
  <c r="H806" i="16" s="1"/>
  <c r="C807" i="16"/>
  <c r="AB807" i="16" s="1"/>
  <c r="C808" i="16"/>
  <c r="V808" i="16"/>
  <c r="G808" i="16" s="1"/>
  <c r="C809" i="16"/>
  <c r="C810" i="16"/>
  <c r="V810" i="16" s="1"/>
  <c r="R810" i="16" s="1"/>
  <c r="C811" i="16"/>
  <c r="C812" i="16"/>
  <c r="V812" i="16"/>
  <c r="C813" i="16"/>
  <c r="V813" i="16" s="1"/>
  <c r="C814" i="16"/>
  <c r="V814" i="16"/>
  <c r="R814" i="16" s="1"/>
  <c r="C815" i="16"/>
  <c r="C816" i="16"/>
  <c r="V816" i="16"/>
  <c r="C817" i="16"/>
  <c r="C818" i="16"/>
  <c r="V818" i="16" s="1"/>
  <c r="H818" i="16" s="1"/>
  <c r="C819" i="16"/>
  <c r="C820" i="16"/>
  <c r="V820" i="16"/>
  <c r="C821" i="16"/>
  <c r="C822" i="16"/>
  <c r="V822" i="16"/>
  <c r="F822" i="16" s="1"/>
  <c r="C823" i="16"/>
  <c r="C824" i="16"/>
  <c r="V824" i="16"/>
  <c r="C825" i="16"/>
  <c r="C826" i="16"/>
  <c r="V826" i="16" s="1"/>
  <c r="C827" i="16"/>
  <c r="C828" i="16"/>
  <c r="V828" i="16"/>
  <c r="C829" i="16"/>
  <c r="C830" i="16"/>
  <c r="V830" i="16"/>
  <c r="C831" i="16"/>
  <c r="C832" i="16"/>
  <c r="V832" i="16"/>
  <c r="G832" i="16" s="1"/>
  <c r="C833" i="16"/>
  <c r="C834" i="16"/>
  <c r="V834" i="16" s="1"/>
  <c r="C835" i="16"/>
  <c r="V835" i="16" s="1"/>
  <c r="H835" i="16" s="1"/>
  <c r="C836" i="16"/>
  <c r="V836" i="16"/>
  <c r="F836" i="16" s="1"/>
  <c r="C837" i="16"/>
  <c r="C838" i="16"/>
  <c r="V838" i="16"/>
  <c r="R838" i="16" s="1"/>
  <c r="C839" i="16"/>
  <c r="V839" i="16" s="1"/>
  <c r="C840" i="16"/>
  <c r="V840" i="16"/>
  <c r="G840" i="16" s="1"/>
  <c r="C841" i="16"/>
  <c r="C842" i="16"/>
  <c r="V842" i="16" s="1"/>
  <c r="E842" i="16" s="1"/>
  <c r="X842" i="16" s="1"/>
  <c r="C843" i="16"/>
  <c r="V843" i="16" s="1"/>
  <c r="I843" i="16" s="1"/>
  <c r="C844" i="16"/>
  <c r="V844" i="16"/>
  <c r="E844" i="16" s="1"/>
  <c r="X844" i="16" s="1"/>
  <c r="C845" i="16"/>
  <c r="C846" i="16"/>
  <c r="V846" i="16"/>
  <c r="C847" i="16"/>
  <c r="C848" i="16"/>
  <c r="V848" i="16"/>
  <c r="G848" i="16" s="1"/>
  <c r="C849" i="16"/>
  <c r="C850" i="16"/>
  <c r="V850" i="16" s="1"/>
  <c r="C851" i="16"/>
  <c r="V851" i="16" s="1"/>
  <c r="I851" i="16" s="1"/>
  <c r="C852" i="16"/>
  <c r="V852" i="16"/>
  <c r="F852" i="16" s="1"/>
  <c r="C853" i="16"/>
  <c r="C854" i="16"/>
  <c r="V854" i="16"/>
  <c r="G854" i="16" s="1"/>
  <c r="C855" i="16"/>
  <c r="C856" i="16"/>
  <c r="V856" i="16"/>
  <c r="C857" i="16"/>
  <c r="C858" i="16"/>
  <c r="V858" i="16" s="1"/>
  <c r="G858" i="16" s="1"/>
  <c r="C859" i="16"/>
  <c r="C860" i="16"/>
  <c r="V860" i="16"/>
  <c r="C861" i="16"/>
  <c r="C862" i="16"/>
  <c r="V862" i="16"/>
  <c r="G862" i="16" s="1"/>
  <c r="C863" i="16"/>
  <c r="C864" i="16"/>
  <c r="V864" i="16"/>
  <c r="G864" i="16" s="1"/>
  <c r="C865" i="16"/>
  <c r="C866" i="16"/>
  <c r="V866" i="16" s="1"/>
  <c r="G866" i="16" s="1"/>
  <c r="C867" i="16"/>
  <c r="C868" i="16"/>
  <c r="V868" i="16"/>
  <c r="C869" i="16"/>
  <c r="C870" i="16"/>
  <c r="V870" i="16"/>
  <c r="C871" i="16"/>
  <c r="C872" i="16"/>
  <c r="V872" i="16"/>
  <c r="F872" i="16" s="1"/>
  <c r="C873" i="16"/>
  <c r="C874" i="16"/>
  <c r="V874" i="16" s="1"/>
  <c r="G874" i="16" s="1"/>
  <c r="C875" i="16"/>
  <c r="V875" i="16" s="1"/>
  <c r="E875" i="16" s="1"/>
  <c r="X875" i="16" s="1"/>
  <c r="C876" i="16"/>
  <c r="V876" i="16"/>
  <c r="C877" i="16"/>
  <c r="C878" i="16"/>
  <c r="V878" i="16"/>
  <c r="G878" i="16" s="1"/>
  <c r="C879" i="16"/>
  <c r="C880" i="16"/>
  <c r="V880" i="16"/>
  <c r="G880" i="16" s="1"/>
  <c r="C881" i="16"/>
  <c r="C882" i="16"/>
  <c r="V882" i="16" s="1"/>
  <c r="G882" i="16" s="1"/>
  <c r="C883" i="16"/>
  <c r="C884" i="16"/>
  <c r="V884" i="16"/>
  <c r="F884" i="16" s="1"/>
  <c r="C885" i="16"/>
  <c r="C886" i="16"/>
  <c r="V886" i="16"/>
  <c r="C887" i="16"/>
  <c r="C888" i="16"/>
  <c r="V888" i="16"/>
  <c r="C889" i="16"/>
  <c r="C890" i="16"/>
  <c r="V890" i="16" s="1"/>
  <c r="G890" i="16" s="1"/>
  <c r="C891" i="16"/>
  <c r="C892" i="16"/>
  <c r="V892" i="16"/>
  <c r="C893" i="16"/>
  <c r="C894" i="16"/>
  <c r="V894" i="16"/>
  <c r="G894" i="16" s="1"/>
  <c r="C895" i="16"/>
  <c r="C896" i="16"/>
  <c r="V896" i="16"/>
  <c r="C897" i="16"/>
  <c r="C898" i="16"/>
  <c r="V898" i="16" s="1"/>
  <c r="I898" i="16" s="1"/>
  <c r="C899" i="16"/>
  <c r="C900" i="16"/>
  <c r="V900" i="16"/>
  <c r="R900" i="16" s="1"/>
  <c r="C901" i="16"/>
  <c r="C902" i="16"/>
  <c r="V902" i="16"/>
  <c r="C903" i="16"/>
  <c r="V903" i="16" s="1"/>
  <c r="I903" i="16" s="1"/>
  <c r="C904" i="16"/>
  <c r="V904" i="16"/>
  <c r="J904" i="16" s="1"/>
  <c r="C905" i="16"/>
  <c r="C906" i="16"/>
  <c r="V906" i="16" s="1"/>
  <c r="R906" i="16" s="1"/>
  <c r="C907" i="16"/>
  <c r="V907" i="16" s="1"/>
  <c r="C908" i="16"/>
  <c r="V908" i="16"/>
  <c r="G908" i="16" s="1"/>
  <c r="C909" i="16"/>
  <c r="C910" i="16"/>
  <c r="V910" i="16"/>
  <c r="C911" i="16"/>
  <c r="C912" i="16"/>
  <c r="V912" i="16"/>
  <c r="H912" i="16" s="1"/>
  <c r="C913" i="16"/>
  <c r="C914" i="16"/>
  <c r="V914" i="16" s="1"/>
  <c r="F914" i="16" s="1"/>
  <c r="C915" i="16"/>
  <c r="C916" i="16"/>
  <c r="V916" i="16"/>
  <c r="C917" i="16"/>
  <c r="C918" i="16"/>
  <c r="V918" i="16"/>
  <c r="C919" i="16"/>
  <c r="C920" i="16"/>
  <c r="V920" i="16"/>
  <c r="J920" i="16" s="1"/>
  <c r="C921" i="16"/>
  <c r="C922" i="16"/>
  <c r="V922" i="16" s="1"/>
  <c r="I922" i="16" s="1"/>
  <c r="C923" i="16"/>
  <c r="C924" i="16"/>
  <c r="V924" i="16"/>
  <c r="G924" i="16" s="1"/>
  <c r="C925" i="16"/>
  <c r="C926" i="16"/>
  <c r="V926" i="16"/>
  <c r="C927" i="16"/>
  <c r="C928" i="16"/>
  <c r="V928" i="16"/>
  <c r="J928" i="16" s="1"/>
  <c r="C929" i="16"/>
  <c r="C930" i="16"/>
  <c r="V930" i="16" s="1"/>
  <c r="R930" i="16" s="1"/>
  <c r="C931" i="16"/>
  <c r="C932" i="16"/>
  <c r="V932" i="16"/>
  <c r="C933" i="16"/>
  <c r="C934" i="16"/>
  <c r="V934" i="16"/>
  <c r="H934" i="16" s="1"/>
  <c r="C935" i="16"/>
  <c r="C936" i="16"/>
  <c r="V936" i="16"/>
  <c r="R936" i="16" s="1"/>
  <c r="C937" i="16"/>
  <c r="C938" i="16"/>
  <c r="V938" i="16" s="1"/>
  <c r="C939" i="16"/>
  <c r="C940" i="16"/>
  <c r="V940" i="16"/>
  <c r="R940" i="16" s="1"/>
  <c r="C941" i="16"/>
  <c r="C942" i="16"/>
  <c r="V942" i="16"/>
  <c r="C943" i="16"/>
  <c r="C944" i="16"/>
  <c r="V944" i="16"/>
  <c r="G944" i="16" s="1"/>
  <c r="C945" i="16"/>
  <c r="C946" i="16"/>
  <c r="V946" i="16" s="1"/>
  <c r="C947" i="16"/>
  <c r="C948" i="16"/>
  <c r="V948" i="16"/>
  <c r="F948" i="16" s="1"/>
  <c r="C949" i="16"/>
  <c r="C950" i="16"/>
  <c r="V950" i="16"/>
  <c r="C951" i="16"/>
  <c r="C952" i="16"/>
  <c r="V952" i="16"/>
  <c r="C953" i="16"/>
  <c r="C954" i="16"/>
  <c r="V954" i="16" s="1"/>
  <c r="J954" i="16" s="1"/>
  <c r="C955" i="16"/>
  <c r="C956" i="16"/>
  <c r="V956" i="16"/>
  <c r="C957" i="16"/>
  <c r="C958" i="16"/>
  <c r="V958" i="16"/>
  <c r="C959" i="16"/>
  <c r="C960" i="16"/>
  <c r="V960" i="16"/>
  <c r="C961" i="16"/>
  <c r="C962" i="16"/>
  <c r="V962" i="16" s="1"/>
  <c r="C963" i="16"/>
  <c r="C964" i="16"/>
  <c r="V964" i="16"/>
  <c r="C965" i="16"/>
  <c r="C966" i="16"/>
  <c r="V966" i="16"/>
  <c r="C967" i="16"/>
  <c r="V967" i="16" s="1"/>
  <c r="C968" i="16"/>
  <c r="V968" i="16"/>
  <c r="F968" i="16" s="1"/>
  <c r="C969" i="16"/>
  <c r="V969" i="16" s="1"/>
  <c r="C970" i="16"/>
  <c r="V970" i="16" s="1"/>
  <c r="C971" i="16"/>
  <c r="V971" i="16" s="1"/>
  <c r="C972" i="16"/>
  <c r="V972" i="16"/>
  <c r="I972" i="16" s="1"/>
  <c r="C973" i="16"/>
  <c r="C974" i="16"/>
  <c r="V974" i="16"/>
  <c r="C975" i="16"/>
  <c r="C976" i="16"/>
  <c r="V976" i="16"/>
  <c r="H976" i="16" s="1"/>
  <c r="C977" i="16"/>
  <c r="C978" i="16"/>
  <c r="V978" i="16" s="1"/>
  <c r="C979" i="16"/>
  <c r="C980" i="16"/>
  <c r="V980" i="16"/>
  <c r="C981" i="16"/>
  <c r="C982" i="16"/>
  <c r="V982" i="16"/>
  <c r="E982" i="16" s="1"/>
  <c r="X982" i="16" s="1"/>
  <c r="C983" i="16"/>
  <c r="C984" i="16"/>
  <c r="V984" i="16"/>
  <c r="I984" i="16" s="1"/>
  <c r="C985" i="16"/>
  <c r="C986" i="16"/>
  <c r="V986" i="16" s="1"/>
  <c r="C987" i="16"/>
  <c r="C988" i="16"/>
  <c r="V988" i="16"/>
  <c r="G988" i="16" s="1"/>
  <c r="C989" i="16"/>
  <c r="C990" i="16"/>
  <c r="V990" i="16"/>
  <c r="I990" i="16" s="1"/>
  <c r="C991" i="16"/>
  <c r="C992" i="16"/>
  <c r="V992" i="16"/>
  <c r="C993" i="16"/>
  <c r="C994" i="16"/>
  <c r="V994" i="16" s="1"/>
  <c r="G994" i="16" s="1"/>
  <c r="C995" i="16"/>
  <c r="C996" i="16"/>
  <c r="V996" i="16"/>
  <c r="G996" i="16" s="1"/>
  <c r="C997" i="16"/>
  <c r="C998" i="16"/>
  <c r="V998" i="16"/>
  <c r="C999" i="16"/>
  <c r="C1000" i="16"/>
  <c r="V1000" i="16"/>
  <c r="G1000" i="16" s="1"/>
  <c r="C1001" i="16"/>
  <c r="C1002" i="16"/>
  <c r="V1002" i="16" s="1"/>
  <c r="C1003" i="16"/>
  <c r="C1004" i="16"/>
  <c r="V1004" i="16"/>
  <c r="E1004" i="16" s="1"/>
  <c r="X1004" i="16" s="1"/>
  <c r="C1005" i="16"/>
  <c r="C1006" i="16"/>
  <c r="V1006" i="16"/>
  <c r="C1007" i="16"/>
  <c r="C1008" i="16"/>
  <c r="V1008" i="16"/>
  <c r="C1009" i="16"/>
  <c r="C1010" i="16"/>
  <c r="V1010" i="16" s="1"/>
  <c r="F1010" i="16" s="1"/>
  <c r="C1011" i="16"/>
  <c r="C1012" i="16"/>
  <c r="V1012" i="16"/>
  <c r="G1012" i="16" s="1"/>
  <c r="C1013" i="16"/>
  <c r="C1014" i="16"/>
  <c r="V1014" i="16"/>
  <c r="I1014" i="16" s="1"/>
  <c r="C1015" i="16"/>
  <c r="C1016" i="16"/>
  <c r="V1016" i="16"/>
  <c r="C1017" i="16"/>
  <c r="C1018" i="16"/>
  <c r="V1018" i="16" s="1"/>
  <c r="G1018" i="16" s="1"/>
  <c r="C1019" i="16"/>
  <c r="C1020" i="16"/>
  <c r="V1020" i="16"/>
  <c r="I1020" i="16" s="1"/>
  <c r="C1021" i="16"/>
  <c r="C1022" i="16"/>
  <c r="V1022" i="16"/>
  <c r="I1022" i="16" s="1"/>
  <c r="C1023" i="16"/>
  <c r="C1024" i="16"/>
  <c r="V1024" i="16"/>
  <c r="R1024" i="16" s="1"/>
  <c r="C1025" i="16"/>
  <c r="C1026" i="16"/>
  <c r="V1026" i="16" s="1"/>
  <c r="F1026" i="16" s="1"/>
  <c r="C1027" i="16"/>
  <c r="C1028" i="16"/>
  <c r="C1029" i="16"/>
  <c r="V1029" i="16" s="1"/>
  <c r="E1029" i="16" s="1"/>
  <c r="X1029" i="16" s="1"/>
  <c r="C1030" i="16"/>
  <c r="C1031" i="16"/>
  <c r="C1032" i="16"/>
  <c r="V1032" i="16" s="1"/>
  <c r="C1033" i="16"/>
  <c r="V1033" i="16" s="1"/>
  <c r="H1033" i="16" s="1"/>
  <c r="C1034" i="16"/>
  <c r="C1035" i="16"/>
  <c r="V1035" i="16"/>
  <c r="C1036" i="16"/>
  <c r="C1037" i="16"/>
  <c r="V1037" i="16" s="1"/>
  <c r="C1038" i="16"/>
  <c r="V1038" i="16" s="1"/>
  <c r="I1038" i="16" s="1"/>
  <c r="C1039" i="16"/>
  <c r="AB1039" i="16" s="1"/>
  <c r="C1040" i="16"/>
  <c r="C1041" i="16"/>
  <c r="V1041" i="16"/>
  <c r="F1041" i="16" s="1"/>
  <c r="C1042" i="16"/>
  <c r="C1043" i="16"/>
  <c r="C1044" i="16"/>
  <c r="V1044" i="16" s="1"/>
  <c r="H1044" i="16" s="1"/>
  <c r="C1045" i="16"/>
  <c r="V1045" i="16" s="1"/>
  <c r="C1046" i="16"/>
  <c r="C1047" i="16"/>
  <c r="C1048" i="16"/>
  <c r="V1048" i="16" s="1"/>
  <c r="C1049" i="16"/>
  <c r="V1049" i="16"/>
  <c r="C1050" i="16"/>
  <c r="C1051" i="16"/>
  <c r="V1051" i="16"/>
  <c r="C1052" i="16"/>
  <c r="C1053" i="16"/>
  <c r="V1053" i="16" s="1"/>
  <c r="C1054" i="16"/>
  <c r="V1054" i="16" s="1"/>
  <c r="I1054" i="16" s="1"/>
  <c r="C1055" i="16"/>
  <c r="AB1055" i="16" s="1"/>
  <c r="C1056" i="16"/>
  <c r="V1056" i="16" s="1"/>
  <c r="C1057" i="16"/>
  <c r="V1057" i="16" s="1"/>
  <c r="I1057" i="16" s="1"/>
  <c r="C1058" i="16"/>
  <c r="C1059" i="16"/>
  <c r="V1059" i="16" s="1"/>
  <c r="C1060" i="16"/>
  <c r="V1060" i="16" s="1"/>
  <c r="J1060" i="16" s="1"/>
  <c r="C1061" i="16"/>
  <c r="C1062" i="16"/>
  <c r="V1062" i="16" s="1"/>
  <c r="C1063" i="16"/>
  <c r="AB1063" i="16" s="1"/>
  <c r="V1063" i="16"/>
  <c r="C1064" i="16"/>
  <c r="C1065" i="16"/>
  <c r="V1065" i="16" s="1"/>
  <c r="C1066" i="16"/>
  <c r="C1067" i="16"/>
  <c r="V1067" i="16" s="1"/>
  <c r="F1067" i="16" s="1"/>
  <c r="C1068" i="16"/>
  <c r="V1068" i="16" s="1"/>
  <c r="C1069" i="16"/>
  <c r="V1069" i="16" s="1"/>
  <c r="J1069" i="16" s="1"/>
  <c r="C1070" i="16"/>
  <c r="C1071" i="16"/>
  <c r="C1072" i="16"/>
  <c r="V1072" i="16" s="1"/>
  <c r="C1073" i="16"/>
  <c r="V1073" i="16"/>
  <c r="C1074" i="16"/>
  <c r="C1075" i="16"/>
  <c r="V1075" i="16"/>
  <c r="C1076" i="16"/>
  <c r="C1077" i="16"/>
  <c r="C1078" i="16"/>
  <c r="V1078" i="16" s="1"/>
  <c r="G1078" i="16" s="1"/>
  <c r="C1079" i="16"/>
  <c r="C1080" i="16"/>
  <c r="C1081" i="16"/>
  <c r="C1082" i="16"/>
  <c r="C1083" i="16"/>
  <c r="V1083" i="16"/>
  <c r="F1083" i="16" s="1"/>
  <c r="C1084" i="16"/>
  <c r="V1084" i="16" s="1"/>
  <c r="R1084" i="16" s="1"/>
  <c r="C1085" i="16"/>
  <c r="V1085" i="16" s="1"/>
  <c r="C1086" i="16"/>
  <c r="V1086" i="16" s="1"/>
  <c r="C1087" i="16"/>
  <c r="C1088" i="16"/>
  <c r="V1088" i="16" s="1"/>
  <c r="G1088" i="16" s="1"/>
  <c r="C1089" i="16"/>
  <c r="V1089" i="16"/>
  <c r="H1089" i="16" s="1"/>
  <c r="C1090" i="16"/>
  <c r="C1091" i="16"/>
  <c r="V1091" i="16"/>
  <c r="G1091" i="16" s="1"/>
  <c r="C1092" i="16"/>
  <c r="C1093" i="16"/>
  <c r="V1093" i="16" s="1"/>
  <c r="C1094" i="16"/>
  <c r="V1094" i="16" s="1"/>
  <c r="C1095" i="16"/>
  <c r="AB1095" i="16" s="1"/>
  <c r="V1095" i="16"/>
  <c r="C1096" i="16"/>
  <c r="C1097" i="16"/>
  <c r="V1097" i="16"/>
  <c r="G1097" i="16" s="1"/>
  <c r="C1098" i="16"/>
  <c r="C1099" i="16"/>
  <c r="C1100" i="16"/>
  <c r="V1100" i="16" s="1"/>
  <c r="G1100" i="16" s="1"/>
  <c r="C1101" i="16"/>
  <c r="V1101" i="16" s="1"/>
  <c r="C1102" i="16"/>
  <c r="C1103" i="16"/>
  <c r="AB1103" i="16" s="1"/>
  <c r="C1104" i="16"/>
  <c r="V1104" i="16" s="1"/>
  <c r="R1104" i="16" s="1"/>
  <c r="C1105" i="16"/>
  <c r="V1105" i="16"/>
  <c r="C1106" i="16"/>
  <c r="C1107" i="16"/>
  <c r="V1107" i="16"/>
  <c r="C1108" i="16"/>
  <c r="C1109" i="16"/>
  <c r="V1109" i="16" s="1"/>
  <c r="F1109" i="16" s="1"/>
  <c r="C1110" i="16"/>
  <c r="V1110" i="16" s="1"/>
  <c r="C1111" i="16"/>
  <c r="C1112" i="16"/>
  <c r="V1112" i="16" s="1"/>
  <c r="C1113" i="16"/>
  <c r="V1113" i="16" s="1"/>
  <c r="C1114" i="16"/>
  <c r="C1115" i="16"/>
  <c r="V1115" i="16" s="1"/>
  <c r="C1116" i="16"/>
  <c r="V1116" i="16" s="1"/>
  <c r="C1117" i="16"/>
  <c r="C1118" i="16"/>
  <c r="V1118" i="16" s="1"/>
  <c r="I1118" i="16" s="1"/>
  <c r="C1119" i="16"/>
  <c r="AB1119" i="16" s="1"/>
  <c r="C1120" i="16"/>
  <c r="V1120" i="16" s="1"/>
  <c r="I1120" i="16" s="1"/>
  <c r="C1121" i="16"/>
  <c r="C1122" i="16"/>
  <c r="C1123" i="16"/>
  <c r="V1123" i="16"/>
  <c r="H1123" i="16" s="1"/>
  <c r="C1124" i="16"/>
  <c r="V1124" i="16" s="1"/>
  <c r="C1125" i="16"/>
  <c r="V1125" i="16" s="1"/>
  <c r="C1126" i="16"/>
  <c r="V1126" i="16" s="1"/>
  <c r="J1126" i="16" s="1"/>
  <c r="C1127" i="16"/>
  <c r="C1128" i="16"/>
  <c r="V1128" i="16" s="1"/>
  <c r="G1128" i="16" s="1"/>
  <c r="C1129" i="16"/>
  <c r="V1129" i="16" s="1"/>
  <c r="C1130" i="16"/>
  <c r="C1131" i="16"/>
  <c r="V1131" i="16"/>
  <c r="R1131" i="16" s="1"/>
  <c r="C1132" i="16"/>
  <c r="V1132" i="16" s="1"/>
  <c r="C1133" i="16"/>
  <c r="V1133" i="16" s="1"/>
  <c r="C1134" i="16"/>
  <c r="V1134" i="16" s="1"/>
  <c r="C1135" i="16"/>
  <c r="AB1135" i="16" s="1"/>
  <c r="C1136" i="16"/>
  <c r="V1136" i="16" s="1"/>
  <c r="C1137" i="16"/>
  <c r="V1137" i="16" s="1"/>
  <c r="C1138" i="16"/>
  <c r="C1139" i="16"/>
  <c r="V1139" i="16" s="1"/>
  <c r="G1139" i="16" s="1"/>
  <c r="C1140" i="16"/>
  <c r="V1140" i="16" s="1"/>
  <c r="C1141" i="16"/>
  <c r="V1141" i="16" s="1"/>
  <c r="C1142" i="16"/>
  <c r="V1142" i="16" s="1"/>
  <c r="C1143" i="16"/>
  <c r="C1144" i="16"/>
  <c r="V1144" i="16" s="1"/>
  <c r="R1144" i="16" s="1"/>
  <c r="C1145" i="16"/>
  <c r="V1145" i="16"/>
  <c r="C1146" i="16"/>
  <c r="C1147" i="16"/>
  <c r="V1147" i="16" s="1"/>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s="1"/>
  <c r="C1162" i="16"/>
  <c r="C1163" i="16"/>
  <c r="V1163" i="16"/>
  <c r="C1164" i="16"/>
  <c r="C1165" i="16"/>
  <c r="V1165" i="16" s="1"/>
  <c r="J1165" i="16" s="1"/>
  <c r="C1166" i="16"/>
  <c r="V1166" i="16" s="1"/>
  <c r="F1166" i="16" s="1"/>
  <c r="C1167" i="16"/>
  <c r="AB1167" i="16" s="1"/>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V1179" i="16" s="1"/>
  <c r="C1180" i="16"/>
  <c r="V1180" i="16" s="1"/>
  <c r="C1181" i="16"/>
  <c r="V1181" i="16" s="1"/>
  <c r="C1182" i="16"/>
  <c r="V1182" i="16" s="1"/>
  <c r="C1183" i="16"/>
  <c r="C1184" i="16"/>
  <c r="V1184" i="16" s="1"/>
  <c r="R1184" i="16" s="1"/>
  <c r="C1185" i="16"/>
  <c r="V1185" i="16"/>
  <c r="C1186" i="16"/>
  <c r="C1187" i="16"/>
  <c r="V1187" i="16" s="1"/>
  <c r="C1188" i="16"/>
  <c r="V1188" i="16" s="1"/>
  <c r="C1189" i="16"/>
  <c r="C1190" i="16"/>
  <c r="C1191" i="16"/>
  <c r="AB1191" i="16" s="1"/>
  <c r="V1191" i="16"/>
  <c r="C1192" i="16"/>
  <c r="C1193" i="16"/>
  <c r="V1193" i="16" s="1"/>
  <c r="C1194" i="16"/>
  <c r="C1195" i="16"/>
  <c r="AB1195" i="16" s="1"/>
  <c r="V1195" i="16"/>
  <c r="C1196" i="16"/>
  <c r="V1196" i="16" s="1"/>
  <c r="C1197" i="16"/>
  <c r="V1197" i="16" s="1"/>
  <c r="C1198" i="16"/>
  <c r="V1198" i="16" s="1"/>
  <c r="J1198" i="16" s="1"/>
  <c r="C1199" i="16"/>
  <c r="AB1199" i="16" s="1"/>
  <c r="C1200" i="16"/>
  <c r="V1200" i="16" s="1"/>
  <c r="C1201" i="16"/>
  <c r="V1201" i="16"/>
  <c r="C1202" i="16"/>
  <c r="C1203" i="16"/>
  <c r="V1203" i="16"/>
  <c r="I1203" i="16" s="1"/>
  <c r="C1204" i="16"/>
  <c r="V1204" i="16" s="1"/>
  <c r="H1204" i="16" s="1"/>
  <c r="C1205" i="16"/>
  <c r="C1206" i="16"/>
  <c r="V1206" i="16" s="1"/>
  <c r="F1206" i="16" s="1"/>
  <c r="C1207" i="16"/>
  <c r="C1208" i="16"/>
  <c r="V1208" i="16" s="1"/>
  <c r="C1209" i="16"/>
  <c r="C1210" i="16"/>
  <c r="C1211" i="16"/>
  <c r="V1211" i="16"/>
  <c r="C1212" i="16"/>
  <c r="V1212" i="16" s="1"/>
  <c r="C1213" i="16"/>
  <c r="V1213" i="16" s="1"/>
  <c r="C1214" i="16"/>
  <c r="V1214" i="16" s="1"/>
  <c r="C1215" i="16"/>
  <c r="C1216" i="16"/>
  <c r="V1216" i="16" s="1"/>
  <c r="C1217" i="16"/>
  <c r="V1217" i="16"/>
  <c r="J1217" i="16" s="1"/>
  <c r="C1218" i="16"/>
  <c r="C1219" i="16"/>
  <c r="V1219" i="16" s="1"/>
  <c r="G1219" i="16" s="1"/>
  <c r="C1220" i="16"/>
  <c r="C1221" i="16"/>
  <c r="V1221" i="16" s="1"/>
  <c r="C1222" i="16"/>
  <c r="V1222" i="16" s="1"/>
  <c r="G1222" i="16" s="1"/>
  <c r="C1223" i="16"/>
  <c r="V1223" i="16"/>
  <c r="G1223" i="16" s="1"/>
  <c r="C1224" i="16"/>
  <c r="C1225" i="16"/>
  <c r="V1225" i="16" s="1"/>
  <c r="C1226" i="16"/>
  <c r="C1227" i="16"/>
  <c r="V1227" i="16" s="1"/>
  <c r="C1228" i="16"/>
  <c r="V1228" i="16" s="1"/>
  <c r="E1228" i="16" s="1"/>
  <c r="X1228" i="16" s="1"/>
  <c r="C1229" i="16"/>
  <c r="V1229" i="16" s="1"/>
  <c r="R1229" i="16" s="1"/>
  <c r="C1230" i="16"/>
  <c r="V1230" i="16" s="1"/>
  <c r="C1231" i="16"/>
  <c r="AB1231" i="16" s="1"/>
  <c r="C1232" i="16"/>
  <c r="V1232" i="16" s="1"/>
  <c r="C1233" i="16"/>
  <c r="V1233" i="16" s="1"/>
  <c r="C1234" i="16"/>
  <c r="C1235" i="16"/>
  <c r="V1235" i="16"/>
  <c r="C1236" i="16"/>
  <c r="V1236" i="16" s="1"/>
  <c r="C1237" i="16"/>
  <c r="V1237" i="16" s="1"/>
  <c r="C1238" i="16"/>
  <c r="V1238" i="16" s="1"/>
  <c r="C1239" i="16"/>
  <c r="C1240" i="16"/>
  <c r="V1240" i="16" s="1"/>
  <c r="C1241" i="16"/>
  <c r="V1241" i="16" s="1"/>
  <c r="I1241" i="16" s="1"/>
  <c r="C1242" i="16"/>
  <c r="C1243" i="16"/>
  <c r="V1243" i="16" s="1"/>
  <c r="C1244" i="16"/>
  <c r="V1244" i="16" s="1"/>
  <c r="G1244" i="16" s="1"/>
  <c r="C1245" i="16"/>
  <c r="C1246" i="16"/>
  <c r="C1247" i="16"/>
  <c r="C1248" i="16"/>
  <c r="V1248" i="16" s="1"/>
  <c r="C1249" i="16"/>
  <c r="V1249" i="16"/>
  <c r="C1250" i="16"/>
  <c r="C1251" i="16"/>
  <c r="V1251" i="16" s="1"/>
  <c r="C1252" i="16"/>
  <c r="C1253" i="16"/>
  <c r="V1253" i="16" s="1"/>
  <c r="C1254" i="16"/>
  <c r="V1254" i="16" s="1"/>
  <c r="C1255" i="16"/>
  <c r="AB1255" i="16" s="1"/>
  <c r="V1255" i="16"/>
  <c r="C1256" i="16"/>
  <c r="V1256" i="16" s="1"/>
  <c r="H1256" i="16" s="1"/>
  <c r="C1257" i="16"/>
  <c r="V1257" i="16" s="1"/>
  <c r="J1257" i="16" s="1"/>
  <c r="C1258" i="16"/>
  <c r="C1259" i="16"/>
  <c r="V1259" i="16"/>
  <c r="I1259" i="16" s="1"/>
  <c r="C1260" i="16"/>
  <c r="V1260" i="16" s="1"/>
  <c r="C1261" i="16"/>
  <c r="V1261" i="16" s="1"/>
  <c r="C1262" i="16"/>
  <c r="V1262" i="16" s="1"/>
  <c r="G1262" i="16" s="1"/>
  <c r="C1263" i="16"/>
  <c r="AB1263" i="16" s="1"/>
  <c r="C1264" i="16"/>
  <c r="C1265" i="16"/>
  <c r="C1266" i="16"/>
  <c r="C1267" i="16"/>
  <c r="V1267" i="16" s="1"/>
  <c r="C1268" i="16"/>
  <c r="V1268" i="16" s="1"/>
  <c r="C1269" i="16"/>
  <c r="V1269" i="16" s="1"/>
  <c r="C1270" i="16"/>
  <c r="V1270" i="16" s="1"/>
  <c r="H1270" i="16" s="1"/>
  <c r="C1271" i="16"/>
  <c r="C1272" i="16"/>
  <c r="V1272" i="16" s="1"/>
  <c r="G1272" i="16" s="1"/>
  <c r="C1273" i="16"/>
  <c r="V1273" i="16"/>
  <c r="H1273" i="16" s="1"/>
  <c r="C1274" i="16"/>
  <c r="C1275" i="16"/>
  <c r="V1275" i="16" s="1"/>
  <c r="C1276" i="16"/>
  <c r="V1276" i="16" s="1"/>
  <c r="C1277" i="16"/>
  <c r="V1277" i="16" s="1"/>
  <c r="C1278" i="16"/>
  <c r="V1278" i="16" s="1"/>
  <c r="G1278" i="16" s="1"/>
  <c r="C1279" i="16"/>
  <c r="C1280" i="16"/>
  <c r="V1280" i="16" s="1"/>
  <c r="C1281" i="16"/>
  <c r="V1281" i="16" s="1"/>
  <c r="F1281" i="16" s="1"/>
  <c r="C1282" i="16"/>
  <c r="C1283" i="16"/>
  <c r="V1283" i="16"/>
  <c r="C1284" i="16"/>
  <c r="C1285" i="16"/>
  <c r="V1285" i="16" s="1"/>
  <c r="G1285" i="16" s="1"/>
  <c r="C1286" i="16"/>
  <c r="V1286" i="16" s="1"/>
  <c r="C1287" i="16"/>
  <c r="C1288" i="16"/>
  <c r="V1288" i="16" s="1"/>
  <c r="C1289" i="16"/>
  <c r="V1289" i="16" s="1"/>
  <c r="C1290" i="16"/>
  <c r="C1291" i="16"/>
  <c r="V1291" i="16"/>
  <c r="C1292" i="16"/>
  <c r="V1292" i="16" s="1"/>
  <c r="C1293" i="16"/>
  <c r="V1293" i="16" s="1"/>
  <c r="C1294" i="16"/>
  <c r="V1294" i="16" s="1"/>
  <c r="G1294" i="16" s="1"/>
  <c r="C1295" i="16"/>
  <c r="AB1295" i="16" s="1"/>
  <c r="C1296" i="16"/>
  <c r="V1296" i="16" s="1"/>
  <c r="C1297" i="16"/>
  <c r="V1297" i="16"/>
  <c r="C1298" i="16"/>
  <c r="C1299" i="16"/>
  <c r="V1299" i="16" s="1"/>
  <c r="C1300" i="16"/>
  <c r="V1300" i="16" s="1"/>
  <c r="H1300" i="16" s="1"/>
  <c r="C1301" i="16"/>
  <c r="V1301" i="16" s="1"/>
  <c r="J1301" i="16" s="1"/>
  <c r="C1302" i="16"/>
  <c r="C1303" i="16"/>
  <c r="C1304" i="16"/>
  <c r="V1304" i="16" s="1"/>
  <c r="G1304" i="16" s="1"/>
  <c r="C1305" i="16"/>
  <c r="V1305" i="16"/>
  <c r="C1306" i="16"/>
  <c r="C1307" i="16"/>
  <c r="V1307" i="16"/>
  <c r="C1308" i="16"/>
  <c r="C1309" i="16"/>
  <c r="V1309" i="16" s="1"/>
  <c r="C1310" i="16"/>
  <c r="V1310" i="16" s="1"/>
  <c r="G1310" i="16" s="1"/>
  <c r="C1311" i="16"/>
  <c r="AB1311" i="16" s="1"/>
  <c r="C1312" i="16"/>
  <c r="C1313" i="16"/>
  <c r="V1313" i="16" s="1"/>
  <c r="C1314" i="16"/>
  <c r="C1315" i="16"/>
  <c r="V1315" i="16" s="1"/>
  <c r="C1316" i="16"/>
  <c r="V1316" i="16" s="1"/>
  <c r="G1316" i="16" s="1"/>
  <c r="C1317" i="16"/>
  <c r="V1317" i="16" s="1"/>
  <c r="R1317" i="16" s="1"/>
  <c r="C1318" i="16"/>
  <c r="C1319" i="16"/>
  <c r="AB1319" i="16" s="1"/>
  <c r="V1319" i="16"/>
  <c r="R1319" i="16" s="1"/>
  <c r="C1320" i="16"/>
  <c r="V1320" i="16" s="1"/>
  <c r="C1321" i="16"/>
  <c r="V1321" i="16" s="1"/>
  <c r="C1322" i="16"/>
  <c r="C1323" i="16"/>
  <c r="V1323" i="16" s="1"/>
  <c r="C1324" i="16"/>
  <c r="V1324" i="16" s="1"/>
  <c r="C1325" i="16"/>
  <c r="V1325" i="16" s="1"/>
  <c r="C1326" i="16"/>
  <c r="V1326" i="16" s="1"/>
  <c r="C1327" i="16"/>
  <c r="C1328" i="16"/>
  <c r="V1328" i="16" s="1"/>
  <c r="C1329" i="16"/>
  <c r="C1330" i="16"/>
  <c r="C1331" i="16"/>
  <c r="V1331" i="16"/>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c r="C1354" i="16"/>
  <c r="C1355" i="16"/>
  <c r="V1355" i="16" s="1"/>
  <c r="C1356" i="16"/>
  <c r="C1357" i="16"/>
  <c r="V1357" i="16" s="1"/>
  <c r="C1358" i="16"/>
  <c r="C1359" i="16"/>
  <c r="AB1359" i="16" s="1"/>
  <c r="C1360" i="16"/>
  <c r="C1361" i="16"/>
  <c r="V1361" i="16" s="1"/>
  <c r="C1362" i="16"/>
  <c r="C1363" i="16"/>
  <c r="C1364" i="16"/>
  <c r="C1365" i="16"/>
  <c r="V1365" i="16" s="1"/>
  <c r="C1366" i="16"/>
  <c r="C1367" i="16"/>
  <c r="C1368" i="16"/>
  <c r="V1368" i="16" s="1"/>
  <c r="J1368" i="16" s="1"/>
  <c r="C1369" i="16"/>
  <c r="V1369" i="16" s="1"/>
  <c r="C1370" i="16"/>
  <c r="C1371" i="16"/>
  <c r="C1372" i="16"/>
  <c r="V1372" i="16" s="1"/>
  <c r="J1372" i="16" s="1"/>
  <c r="C1373" i="16"/>
  <c r="C1374" i="16"/>
  <c r="V1374" i="16"/>
  <c r="E1374" i="16" s="1"/>
  <c r="X1374" i="16" s="1"/>
  <c r="C1375" i="16"/>
  <c r="C1376" i="16"/>
  <c r="C1377" i="16"/>
  <c r="V1377" i="16" s="1"/>
  <c r="C1378" i="16"/>
  <c r="V1378" i="16" s="1"/>
  <c r="C1379" i="16"/>
  <c r="C1380" i="16"/>
  <c r="C1381" i="16"/>
  <c r="V1381" i="16" s="1"/>
  <c r="C1382" i="16"/>
  <c r="V1382" i="16" s="1"/>
  <c r="H1382" i="16" s="1"/>
  <c r="C1383" i="16"/>
  <c r="C1384" i="16"/>
  <c r="V1384" i="16" s="1"/>
  <c r="G1384" i="16" s="1"/>
  <c r="C1385" i="16"/>
  <c r="C1386" i="16"/>
  <c r="C1387" i="16"/>
  <c r="C1388" i="16"/>
  <c r="V1388" i="16"/>
  <c r="I1388" i="16" s="1"/>
  <c r="C1389" i="16"/>
  <c r="V1389" i="16" s="1"/>
  <c r="C1390" i="16"/>
  <c r="V1390" i="16"/>
  <c r="E1390" i="16" s="1"/>
  <c r="X1390" i="16" s="1"/>
  <c r="C1391" i="16"/>
  <c r="C1392" i="16"/>
  <c r="V1392" i="16" s="1"/>
  <c r="C1393" i="16"/>
  <c r="V1393" i="16" s="1"/>
  <c r="H1393" i="16" s="1"/>
  <c r="C1394" i="16"/>
  <c r="AB1394" i="16" s="1"/>
  <c r="V1394" i="16"/>
  <c r="C1395" i="16"/>
  <c r="C1396" i="16"/>
  <c r="V1396" i="16"/>
  <c r="E1396" i="16" s="1"/>
  <c r="X1396" i="16" s="1"/>
  <c r="C1397" i="16"/>
  <c r="V1397" i="16" s="1"/>
  <c r="I1397" i="16" s="1"/>
  <c r="C1398" i="16"/>
  <c r="V1398" i="16"/>
  <c r="C1399" i="16"/>
  <c r="C1400" i="16"/>
  <c r="C1401" i="16"/>
  <c r="V1401" i="16" s="1"/>
  <c r="C1402" i="16"/>
  <c r="V1402" i="16"/>
  <c r="C1403" i="16"/>
  <c r="C1404" i="16"/>
  <c r="V1404" i="16"/>
  <c r="C1405" i="16"/>
  <c r="V1405" i="16" s="1"/>
  <c r="C1406" i="16"/>
  <c r="V1406" i="16" s="1"/>
  <c r="C1407" i="16"/>
  <c r="C1408" i="16"/>
  <c r="V1408" i="16" s="1"/>
  <c r="C1409" i="16"/>
  <c r="C1410" i="16"/>
  <c r="V1410" i="16"/>
  <c r="G1410" i="16" s="1"/>
  <c r="C1411" i="16"/>
  <c r="C1412" i="16"/>
  <c r="C1413" i="16"/>
  <c r="V1413" i="16" s="1"/>
  <c r="J1413" i="16" s="1"/>
  <c r="C1414" i="16"/>
  <c r="V1414" i="16"/>
  <c r="C1415" i="16"/>
  <c r="C1416" i="16"/>
  <c r="C1417" i="16"/>
  <c r="V1417" i="16" s="1"/>
  <c r="C1418" i="16"/>
  <c r="V1418" i="16" s="1"/>
  <c r="C1419" i="16"/>
  <c r="C1420" i="16"/>
  <c r="C1421" i="16"/>
  <c r="V1421" i="16" s="1"/>
  <c r="C1422" i="16"/>
  <c r="V1422" i="16"/>
  <c r="E1422" i="16" s="1"/>
  <c r="X1422" i="16" s="1"/>
  <c r="C1423" i="16"/>
  <c r="C1424" i="16"/>
  <c r="V1424" i="16" s="1"/>
  <c r="G1424" i="16" s="1"/>
  <c r="C1425" i="16"/>
  <c r="V1425" i="16" s="1"/>
  <c r="C1426" i="16"/>
  <c r="C1427" i="16"/>
  <c r="C1428" i="16"/>
  <c r="V1428" i="16"/>
  <c r="H1428" i="16" s="1"/>
  <c r="C1429" i="16"/>
  <c r="V1429" i="16" s="1"/>
  <c r="C1430" i="16"/>
  <c r="V1430" i="16"/>
  <c r="C1431" i="16"/>
  <c r="C1432" i="16"/>
  <c r="V1432" i="16" s="1"/>
  <c r="R1432" i="16" s="1"/>
  <c r="C1433" i="16"/>
  <c r="V1433" i="16" s="1"/>
  <c r="G1433" i="16" s="1"/>
  <c r="C1434" i="16"/>
  <c r="V1434" i="16"/>
  <c r="J1434" i="16" s="1"/>
  <c r="C1435" i="16"/>
  <c r="C1436" i="16"/>
  <c r="V1436" i="16"/>
  <c r="H1436" i="16" s="1"/>
  <c r="C1437" i="16"/>
  <c r="V1437" i="16" s="1"/>
  <c r="C1438" i="16"/>
  <c r="V1438" i="16" s="1"/>
  <c r="C1439" i="16"/>
  <c r="C1440" i="16"/>
  <c r="C1441" i="16"/>
  <c r="V1441" i="16" s="1"/>
  <c r="C1442" i="16"/>
  <c r="V1442" i="16"/>
  <c r="C1443" i="16"/>
  <c r="C1444" i="16"/>
  <c r="C1445" i="16"/>
  <c r="V1445" i="16" s="1"/>
  <c r="E1445" i="16" s="1"/>
  <c r="X1445" i="16" s="1"/>
  <c r="C1446" i="16"/>
  <c r="V1446" i="16" s="1"/>
  <c r="C1447" i="16"/>
  <c r="C1448" i="16"/>
  <c r="C1449" i="16"/>
  <c r="V1449" i="16" s="1"/>
  <c r="F1449" i="16" s="1"/>
  <c r="C1450" i="16"/>
  <c r="C1451" i="16"/>
  <c r="V1451" i="16" s="1"/>
  <c r="C1452" i="16"/>
  <c r="C1453" i="16"/>
  <c r="V1453" i="16" s="1"/>
  <c r="C1454" i="16"/>
  <c r="V1454" i="16"/>
  <c r="C1455" i="16"/>
  <c r="V1455" i="16" s="1"/>
  <c r="C1456" i="16"/>
  <c r="V1456" i="16" s="1"/>
  <c r="H1456" i="16" s="1"/>
  <c r="C1457" i="16"/>
  <c r="V1457" i="16" s="1"/>
  <c r="R1457" i="16" s="1"/>
  <c r="C1458" i="16"/>
  <c r="C1459" i="16"/>
  <c r="V1459" i="16" s="1"/>
  <c r="C1460" i="16"/>
  <c r="C1461" i="16"/>
  <c r="V1461" i="16" s="1"/>
  <c r="C1462" i="16"/>
  <c r="V1462" i="16"/>
  <c r="C1463" i="16"/>
  <c r="V1463" i="16" s="1"/>
  <c r="E1463" i="16" s="1"/>
  <c r="X1463" i="16" s="1"/>
  <c r="C1464" i="16"/>
  <c r="V1464" i="16" s="1"/>
  <c r="I1464" i="16" s="1"/>
  <c r="C1465" i="16"/>
  <c r="V1465" i="16" s="1"/>
  <c r="G1465" i="16" s="1"/>
  <c r="C1466" i="16"/>
  <c r="V1466" i="16" s="1"/>
  <c r="C1467" i="16"/>
  <c r="V1467" i="16" s="1"/>
  <c r="C1468" i="16"/>
  <c r="V1468" i="16"/>
  <c r="G1468" i="16" s="1"/>
  <c r="C1469" i="16"/>
  <c r="V1469" i="16" s="1"/>
  <c r="C1470" i="16"/>
  <c r="V1470" i="16" s="1"/>
  <c r="E1470" i="16" s="1"/>
  <c r="X1470" i="16" s="1"/>
  <c r="C1471" i="16"/>
  <c r="V1471" i="16" s="1"/>
  <c r="C1472" i="16"/>
  <c r="V1472" i="16" s="1"/>
  <c r="H1472" i="16" s="1"/>
  <c r="C1473" i="16"/>
  <c r="V1473" i="16" s="1"/>
  <c r="C1474" i="16"/>
  <c r="V1474" i="16"/>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s="1"/>
  <c r="C1487" i="16"/>
  <c r="V1487" i="16" s="1"/>
  <c r="C1488" i="16"/>
  <c r="V1488" i="16" s="1"/>
  <c r="F1488" i="16" s="1"/>
  <c r="C1489" i="16"/>
  <c r="C1490" i="16"/>
  <c r="C1491" i="16"/>
  <c r="V1491" i="16" s="1"/>
  <c r="C1492" i="16"/>
  <c r="V1492" i="16"/>
  <c r="R1492" i="16" s="1"/>
  <c r="C1493" i="16"/>
  <c r="V1493" i="16" s="1"/>
  <c r="I1493" i="16" s="1"/>
  <c r="C1494" i="16"/>
  <c r="V1494" i="16"/>
  <c r="C1495" i="16"/>
  <c r="C1496" i="16"/>
  <c r="V1496" i="16" s="1"/>
  <c r="G1496" i="16" s="1"/>
  <c r="C1497" i="16"/>
  <c r="V1497" i="16" s="1"/>
  <c r="C1498" i="16"/>
  <c r="V1498" i="16"/>
  <c r="H1498" i="16" s="1"/>
  <c r="C1499" i="16"/>
  <c r="V1499" i="16" s="1"/>
  <c r="C1500" i="16"/>
  <c r="V1500" i="16"/>
  <c r="I1500" i="16" s="1"/>
  <c r="C1501" i="16"/>
  <c r="V1501" i="16" s="1"/>
  <c r="C1502" i="16"/>
  <c r="V1502" i="16" s="1"/>
  <c r="C1503" i="16"/>
  <c r="V1503" i="16" s="1"/>
  <c r="C1504" i="16"/>
  <c r="C1505" i="16"/>
  <c r="V1505" i="16" s="1"/>
  <c r="E1505" i="16" s="1"/>
  <c r="X1505" i="16" s="1"/>
  <c r="C1506" i="16"/>
  <c r="V1506" i="16"/>
  <c r="C1507" i="16"/>
  <c r="V1507" i="16" s="1"/>
  <c r="C1508" i="16"/>
  <c r="C1509" i="16"/>
  <c r="V1509" i="16" s="1"/>
  <c r="C1510" i="16"/>
  <c r="V1510" i="16"/>
  <c r="C1511" i="16"/>
  <c r="V1511" i="16" s="1"/>
  <c r="C1512" i="16"/>
  <c r="C1513" i="16"/>
  <c r="C1514" i="16"/>
  <c r="C1515" i="16"/>
  <c r="V1515" i="16" s="1"/>
  <c r="C1516" i="16"/>
  <c r="V1516" i="16"/>
  <c r="G1516" i="16" s="1"/>
  <c r="C1517" i="16"/>
  <c r="V1517" i="16" s="1"/>
  <c r="C1518" i="16"/>
  <c r="V1518" i="16" s="1"/>
  <c r="C1519" i="16"/>
  <c r="V1519" i="16" s="1"/>
  <c r="C1520" i="16"/>
  <c r="V1520" i="16" s="1"/>
  <c r="J1520" i="16" s="1"/>
  <c r="C1521" i="16"/>
  <c r="V1521" i="16" s="1"/>
  <c r="C1522" i="16"/>
  <c r="V1522" i="16"/>
  <c r="C1523" i="16"/>
  <c r="V1523" i="16" s="1"/>
  <c r="C1524" i="16"/>
  <c r="C1525" i="16"/>
  <c r="V1525" i="16" s="1"/>
  <c r="C1526" i="16"/>
  <c r="V1526" i="16"/>
  <c r="E1526" i="16" s="1"/>
  <c r="X1526" i="16" s="1"/>
  <c r="C1527" i="16"/>
  <c r="C1528" i="16"/>
  <c r="V1528" i="16" s="1"/>
  <c r="E1528" i="16" s="1"/>
  <c r="X1528" i="16" s="1"/>
  <c r="C1529" i="16"/>
  <c r="V1529" i="16" s="1"/>
  <c r="C1530" i="16"/>
  <c r="V1530" i="16" s="1"/>
  <c r="H1530" i="16" s="1"/>
  <c r="C1531" i="16"/>
  <c r="V1531" i="16" s="1"/>
  <c r="C1532" i="16"/>
  <c r="V1532" i="16" s="1"/>
  <c r="I1532" i="16" s="1"/>
  <c r="C1533" i="16"/>
  <c r="V1533" i="16" s="1"/>
  <c r="C1534" i="16"/>
  <c r="V1534" i="16"/>
  <c r="J1534" i="16" s="1"/>
  <c r="C1535" i="16"/>
  <c r="V1535" i="16" s="1"/>
  <c r="C1536" i="16"/>
  <c r="V1536" i="16" s="1"/>
  <c r="G1536" i="16" s="1"/>
  <c r="C1537" i="16"/>
  <c r="V1537" i="16" s="1"/>
  <c r="C1538" i="16"/>
  <c r="V1538" i="16" s="1"/>
  <c r="I1538" i="16" s="1"/>
  <c r="C1539" i="16"/>
  <c r="V1539" i="16" s="1"/>
  <c r="C1540" i="16"/>
  <c r="C1541" i="16"/>
  <c r="V1541" i="16" s="1"/>
  <c r="C1542" i="16"/>
  <c r="V1542" i="16" s="1"/>
  <c r="C1543" i="16"/>
  <c r="V1543" i="16" s="1"/>
  <c r="C1544" i="16"/>
  <c r="C1545" i="16"/>
  <c r="V1545" i="16" s="1"/>
  <c r="I1545" i="16" s="1"/>
  <c r="C1546" i="16"/>
  <c r="V1546" i="16" s="1"/>
  <c r="C1547" i="16"/>
  <c r="V1547" i="16" s="1"/>
  <c r="C1548" i="16"/>
  <c r="C1549" i="16"/>
  <c r="V1549" i="16" s="1"/>
  <c r="C1550" i="16"/>
  <c r="V1550" i="16"/>
  <c r="I1550" i="16" s="1"/>
  <c r="C1551" i="16"/>
  <c r="V1551" i="16" s="1"/>
  <c r="C1552" i="16"/>
  <c r="V1552" i="16" s="1"/>
  <c r="G1552" i="16" s="1"/>
  <c r="C1553" i="16"/>
  <c r="V1553" i="16" s="1"/>
  <c r="C1554" i="16"/>
  <c r="C1555" i="16"/>
  <c r="V1555" i="16" s="1"/>
  <c r="C1556" i="16"/>
  <c r="V1556" i="16" s="1"/>
  <c r="F1556" i="16" s="1"/>
  <c r="C1557" i="16"/>
  <c r="V1557" i="16" s="1"/>
  <c r="C1558" i="16"/>
  <c r="V1558" i="16"/>
  <c r="C1559" i="16"/>
  <c r="C1560" i="16"/>
  <c r="V1560" i="16" s="1"/>
  <c r="F1560" i="16" s="1"/>
  <c r="C1561" i="16"/>
  <c r="V1561" i="16" s="1"/>
  <c r="C1562" i="16"/>
  <c r="V1562" i="16" s="1"/>
  <c r="C1563" i="16"/>
  <c r="V1563" i="16" s="1"/>
  <c r="C1564" i="16"/>
  <c r="V1564" i="16"/>
  <c r="G1564" i="16" s="1"/>
  <c r="C1565" i="16"/>
  <c r="V1565" i="16" s="1"/>
  <c r="C1566" i="16"/>
  <c r="V1566" i="16" s="1"/>
  <c r="F1566" i="16" s="1"/>
  <c r="C1567" i="16"/>
  <c r="V1567" i="16" s="1"/>
  <c r="C1568" i="16"/>
  <c r="C1569" i="16"/>
  <c r="V1569" i="16" s="1"/>
  <c r="C1570" i="16"/>
  <c r="V1570" i="16"/>
  <c r="C1571" i="16"/>
  <c r="V1571" i="16" s="1"/>
  <c r="C1572" i="16"/>
  <c r="C1573" i="16"/>
  <c r="V1573" i="16" s="1"/>
  <c r="C1574" i="16"/>
  <c r="V1574" i="16" s="1"/>
  <c r="I1574" i="16" s="1"/>
  <c r="C1575" i="16"/>
  <c r="V1575" i="16" s="1"/>
  <c r="R1575" i="16" s="1"/>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F1587" i="16" s="1"/>
  <c r="C1588" i="16"/>
  <c r="C1589" i="16"/>
  <c r="V1589" i="16" s="1"/>
  <c r="C1590" i="16"/>
  <c r="V1590" i="16"/>
  <c r="H1590" i="16" s="1"/>
  <c r="C1591" i="16"/>
  <c r="C1592" i="16"/>
  <c r="V1592" i="16" s="1"/>
  <c r="F1592" i="16" s="1"/>
  <c r="C1593" i="16"/>
  <c r="V1593" i="16" s="1"/>
  <c r="G1593" i="16" s="1"/>
  <c r="C1594" i="16"/>
  <c r="V1594" i="16" s="1"/>
  <c r="C1595" i="16"/>
  <c r="V1595" i="16" s="1"/>
  <c r="C1596" i="16"/>
  <c r="V1596" i="16"/>
  <c r="H1596" i="16" s="1"/>
  <c r="C1597" i="16"/>
  <c r="V1597" i="16" s="1"/>
  <c r="E1597" i="16" s="1"/>
  <c r="X1597" i="16" s="1"/>
  <c r="C1598" i="16"/>
  <c r="V1598" i="16"/>
  <c r="C1599" i="16"/>
  <c r="V1599" i="16" s="1"/>
  <c r="C1600" i="16"/>
  <c r="C1601" i="16"/>
  <c r="V1601" i="16" s="1"/>
  <c r="G1601" i="16" s="1"/>
  <c r="C1602" i="16"/>
  <c r="V1602" i="16"/>
  <c r="E1602" i="16" s="1"/>
  <c r="X1602" i="16" s="1"/>
  <c r="C1603" i="16"/>
  <c r="V1603" i="16" s="1"/>
  <c r="C1604" i="16"/>
  <c r="V1604" i="16" s="1"/>
  <c r="I1604" i="16" s="1"/>
  <c r="C1605" i="16"/>
  <c r="V1605" i="16" s="1"/>
  <c r="C1606" i="16"/>
  <c r="V1606" i="16" s="1"/>
  <c r="E1606" i="16" s="1"/>
  <c r="X1606" i="16" s="1"/>
  <c r="C1607" i="16"/>
  <c r="V1607" i="16" s="1"/>
  <c r="C1608" i="16"/>
  <c r="C1609" i="16"/>
  <c r="V1609" i="16" s="1"/>
  <c r="F1609" i="16" s="1"/>
  <c r="C1610" i="16"/>
  <c r="C1611" i="16"/>
  <c r="V1611" i="16" s="1"/>
  <c r="C1612" i="16"/>
  <c r="C1613" i="16"/>
  <c r="V1613" i="16" s="1"/>
  <c r="C1614" i="16"/>
  <c r="V1614" i="16"/>
  <c r="G1614" i="16" s="1"/>
  <c r="C1615" i="16"/>
  <c r="V1615" i="16" s="1"/>
  <c r="C1616" i="16"/>
  <c r="V1616" i="16" s="1"/>
  <c r="C1617" i="16"/>
  <c r="C1618" i="16"/>
  <c r="C1619" i="16"/>
  <c r="V1619" i="16" s="1"/>
  <c r="C1620" i="16"/>
  <c r="C1621" i="16"/>
  <c r="V1621" i="16" s="1"/>
  <c r="C1622" i="16"/>
  <c r="V1622" i="16" s="1"/>
  <c r="C1623" i="16"/>
  <c r="C1624" i="16"/>
  <c r="V1624" i="16" s="1"/>
  <c r="C1625" i="16"/>
  <c r="V1625" i="16" s="1"/>
  <c r="J1625" i="16" s="1"/>
  <c r="C1626" i="16"/>
  <c r="C1627" i="16"/>
  <c r="V1627" i="16" s="1"/>
  <c r="C1628" i="16"/>
  <c r="V1628" i="16"/>
  <c r="C1629" i="16"/>
  <c r="V1629" i="16" s="1"/>
  <c r="C1630" i="16"/>
  <c r="V1630" i="16"/>
  <c r="G1630" i="16" s="1"/>
  <c r="C1631" i="16"/>
  <c r="C1632" i="16"/>
  <c r="C1633" i="16"/>
  <c r="V1633" i="16" s="1"/>
  <c r="C1634" i="16"/>
  <c r="V1634" i="16"/>
  <c r="R1634" i="16" s="1"/>
  <c r="C1635" i="16"/>
  <c r="V1635" i="16" s="1"/>
  <c r="C1636" i="16"/>
  <c r="C1637" i="16"/>
  <c r="V1637" i="16" s="1"/>
  <c r="C1638" i="16"/>
  <c r="V1638" i="16" s="1"/>
  <c r="F1638" i="16" s="1"/>
  <c r="C1639" i="16"/>
  <c r="V1639" i="16" s="1"/>
  <c r="H1639" i="16" s="1"/>
  <c r="C1640" i="16"/>
  <c r="C1641" i="16"/>
  <c r="C1642" i="16"/>
  <c r="C1643" i="16"/>
  <c r="V1643" i="16" s="1"/>
  <c r="C1644" i="16"/>
  <c r="V1644" i="16"/>
  <c r="C1645" i="16"/>
  <c r="V1645" i="16" s="1"/>
  <c r="C1646" i="16"/>
  <c r="V1646" i="16"/>
  <c r="C1647" i="16"/>
  <c r="C1648" i="16"/>
  <c r="V1648" i="16" s="1"/>
  <c r="E1648" i="16" s="1"/>
  <c r="X1648" i="16" s="1"/>
  <c r="C1649" i="16"/>
  <c r="V1649" i="16" s="1"/>
  <c r="C1650" i="16"/>
  <c r="V1650" i="16"/>
  <c r="G1650" i="16" s="1"/>
  <c r="C1651" i="16"/>
  <c r="V1651" i="16" s="1"/>
  <c r="C1652" i="16"/>
  <c r="V1652" i="16"/>
  <c r="C1653" i="16"/>
  <c r="V1653" i="16" s="1"/>
  <c r="R1653" i="16" s="1"/>
  <c r="C1654" i="16"/>
  <c r="V1654" i="16"/>
  <c r="C1655" i="16"/>
  <c r="V1655" i="16" s="1"/>
  <c r="E1655" i="16" s="1"/>
  <c r="X1655" i="16" s="1"/>
  <c r="C1656" i="16"/>
  <c r="C1657" i="16"/>
  <c r="V1657" i="16" s="1"/>
  <c r="C1658" i="16"/>
  <c r="V1658" i="16"/>
  <c r="J1658" i="16" s="1"/>
  <c r="C1659" i="16"/>
  <c r="V1659" i="16" s="1"/>
  <c r="C1660" i="16"/>
  <c r="V1660" i="16"/>
  <c r="C1661" i="16"/>
  <c r="V1661" i="16" s="1"/>
  <c r="C1662" i="16"/>
  <c r="V1662" i="16" s="1"/>
  <c r="C1663" i="16"/>
  <c r="V1663" i="16" s="1"/>
  <c r="C1664" i="16"/>
  <c r="V1664" i="16" s="1"/>
  <c r="C1665" i="16"/>
  <c r="C1666" i="16"/>
  <c r="V1666" i="16"/>
  <c r="J1666" i="16" s="1"/>
  <c r="C1667" i="16"/>
  <c r="V1667" i="16" s="1"/>
  <c r="C1668" i="16"/>
  <c r="C1669" i="16"/>
  <c r="V1669" i="16" s="1"/>
  <c r="C1670" i="16"/>
  <c r="V1670" i="16" s="1"/>
  <c r="C1671" i="16"/>
  <c r="V1671" i="16" s="1"/>
  <c r="C1672" i="16"/>
  <c r="C1673" i="16"/>
  <c r="V1673" i="16" s="1"/>
  <c r="C1674" i="16"/>
  <c r="V1674" i="16" s="1"/>
  <c r="C1675" i="16"/>
  <c r="V1675" i="16" s="1"/>
  <c r="C1676" i="16"/>
  <c r="C1677" i="16"/>
  <c r="V1677" i="16" s="1"/>
  <c r="C1678" i="16"/>
  <c r="V1678" i="16"/>
  <c r="C1679" i="16"/>
  <c r="V1679" i="16" s="1"/>
  <c r="C1680" i="16"/>
  <c r="V1680" i="16" s="1"/>
  <c r="G1680" i="16" s="1"/>
  <c r="C1681" i="16"/>
  <c r="V1681" i="16" s="1"/>
  <c r="E1681" i="16" s="1"/>
  <c r="X1681" i="16" s="1"/>
  <c r="C1682" i="16"/>
  <c r="C1683" i="16"/>
  <c r="V1683" i="16" s="1"/>
  <c r="C1684" i="16"/>
  <c r="C1685" i="16"/>
  <c r="V1685" i="16" s="1"/>
  <c r="C1686" i="16"/>
  <c r="V1686" i="16"/>
  <c r="H1686" i="16" s="1"/>
  <c r="C1687" i="16"/>
  <c r="V1687" i="16" s="1"/>
  <c r="C1688" i="16"/>
  <c r="V1688" i="16" s="1"/>
  <c r="C1689" i="16"/>
  <c r="V1689" i="16" s="1"/>
  <c r="C1690" i="16"/>
  <c r="V1690" i="16" s="1"/>
  <c r="R1690" i="16" s="1"/>
  <c r="C1691" i="16"/>
  <c r="V1691" i="16" s="1"/>
  <c r="C1692" i="16"/>
  <c r="V1692" i="16"/>
  <c r="C1693" i="16"/>
  <c r="V1693" i="16" s="1"/>
  <c r="C1694" i="16"/>
  <c r="V1694" i="16" s="1"/>
  <c r="G1694" i="16" s="1"/>
  <c r="C1695" i="16"/>
  <c r="V1695" i="16" s="1"/>
  <c r="F1695" i="16" s="1"/>
  <c r="C1696" i="16"/>
  <c r="V1696" i="16" s="1"/>
  <c r="C1697" i="16"/>
  <c r="V1697" i="16" s="1"/>
  <c r="C1698" i="16"/>
  <c r="V1698" i="16"/>
  <c r="C1699" i="16"/>
  <c r="V1699" i="16" s="1"/>
  <c r="F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s="1"/>
  <c r="G1710" i="16" s="1"/>
  <c r="C1711" i="16"/>
  <c r="V1711" i="16" s="1"/>
  <c r="C1712" i="16"/>
  <c r="V1712" i="16" s="1"/>
  <c r="C1713" i="16"/>
  <c r="V1713" i="16" s="1"/>
  <c r="G1713" i="16" s="1"/>
  <c r="C1714" i="16"/>
  <c r="C1715" i="16"/>
  <c r="V1715" i="16" s="1"/>
  <c r="C1716" i="16"/>
  <c r="V1716" i="16"/>
  <c r="G1716" i="16" s="1"/>
  <c r="C1717" i="16"/>
  <c r="V1717" i="16" s="1"/>
  <c r="C1718" i="16"/>
  <c r="V1718" i="16"/>
  <c r="R1718" i="16" s="1"/>
  <c r="C1719" i="16"/>
  <c r="C1720" i="16"/>
  <c r="V1720" i="16" s="1"/>
  <c r="C1721" i="16"/>
  <c r="V1721" i="16" s="1"/>
  <c r="C1722" i="16"/>
  <c r="V1722" i="16"/>
  <c r="J1722" i="16" s="1"/>
  <c r="C1723" i="16"/>
  <c r="V1723" i="16" s="1"/>
  <c r="C1724" i="16"/>
  <c r="V1724" i="16"/>
  <c r="C1725" i="16"/>
  <c r="V1725" i="16" s="1"/>
  <c r="C1726" i="16"/>
  <c r="V1726" i="16" s="1"/>
  <c r="H1726" i="16" s="1"/>
  <c r="C1727" i="16"/>
  <c r="V1727" i="16" s="1"/>
  <c r="C1728" i="16"/>
  <c r="C1729" i="16"/>
  <c r="V1729" i="16" s="1"/>
  <c r="C1730" i="16"/>
  <c r="V1730" i="16"/>
  <c r="C1731" i="16"/>
  <c r="V1731" i="16" s="1"/>
  <c r="C1732" i="16"/>
  <c r="C1733" i="16"/>
  <c r="V1733" i="16" s="1"/>
  <c r="C1734" i="16"/>
  <c r="V1734" i="16"/>
  <c r="C1735" i="16"/>
  <c r="V1735" i="16" s="1"/>
  <c r="C1736" i="16"/>
  <c r="V1736" i="16" s="1"/>
  <c r="C1737" i="16"/>
  <c r="V1737" i="16" s="1"/>
  <c r="C1738" i="16"/>
  <c r="C1739" i="16"/>
  <c r="V1739" i="16" s="1"/>
  <c r="E1739" i="16" s="1"/>
  <c r="X1739" i="16" s="1"/>
  <c r="C1740" i="16"/>
  <c r="V1740" i="16" s="1"/>
  <c r="C1741" i="16"/>
  <c r="V1741" i="16" s="1"/>
  <c r="C1742" i="16"/>
  <c r="V1742" i="16"/>
  <c r="C1743" i="16"/>
  <c r="V1743" i="16" s="1"/>
  <c r="C1744" i="16"/>
  <c r="V1744" i="16" s="1"/>
  <c r="C1745" i="16"/>
  <c r="V1745" i="16" s="1"/>
  <c r="G1745" i="16" s="1"/>
  <c r="C1746" i="16"/>
  <c r="V1746" i="16" s="1"/>
  <c r="H1746" i="16" s="1"/>
  <c r="C1747" i="16"/>
  <c r="V1747" i="16" s="1"/>
  <c r="C1748" i="16"/>
  <c r="V1748" i="16"/>
  <c r="C1749" i="16"/>
  <c r="V1749" i="16" s="1"/>
  <c r="C1750" i="16"/>
  <c r="V1750" i="16"/>
  <c r="H1750" i="16" s="1"/>
  <c r="C1751" i="16"/>
  <c r="V1751" i="16" s="1"/>
  <c r="F1751" i="16" s="1"/>
  <c r="C1752" i="16"/>
  <c r="V1752" i="16" s="1"/>
  <c r="C1753" i="16"/>
  <c r="V1753" i="16" s="1"/>
  <c r="C1754" i="16"/>
  <c r="AB1754" i="16" s="1"/>
  <c r="V1754" i="16"/>
  <c r="R1754" i="16" s="1"/>
  <c r="C1755" i="16"/>
  <c r="V1755" i="16" s="1"/>
  <c r="F1755" i="16" s="1"/>
  <c r="C1756" i="16"/>
  <c r="V1756" i="16"/>
  <c r="R1756" i="16" s="1"/>
  <c r="C1757" i="16"/>
  <c r="V1757" i="16" s="1"/>
  <c r="C1758" i="16"/>
  <c r="V1758" i="16" s="1"/>
  <c r="J1758" i="16" s="1"/>
  <c r="C1759" i="16"/>
  <c r="C1760" i="16"/>
  <c r="V1760" i="16" s="1"/>
  <c r="C1761" i="16"/>
  <c r="V1761" i="16" s="1"/>
  <c r="C1762" i="16"/>
  <c r="V1762" i="16"/>
  <c r="C1763" i="16"/>
  <c r="V1763" i="16" s="1"/>
  <c r="C1764" i="16"/>
  <c r="V1764" i="16" s="1"/>
  <c r="C1765" i="16"/>
  <c r="V1765" i="16" s="1"/>
  <c r="C1766" i="16"/>
  <c r="V1766" i="16"/>
  <c r="C1767" i="16"/>
  <c r="V1767" i="16" s="1"/>
  <c r="C1768" i="16"/>
  <c r="C1769" i="16"/>
  <c r="C1770" i="16"/>
  <c r="C1771" i="16"/>
  <c r="V1771" i="16" s="1"/>
  <c r="H1771" i="16" s="1"/>
  <c r="C1772" i="16"/>
  <c r="V1772" i="16"/>
  <c r="R1772" i="16" s="1"/>
  <c r="C1773" i="16"/>
  <c r="V1773" i="16" s="1"/>
  <c r="C1774" i="16"/>
  <c r="V1774" i="16" s="1"/>
  <c r="C1775" i="16"/>
  <c r="V1775" i="16" s="1"/>
  <c r="C1776" i="16"/>
  <c r="V1776" i="16" s="1"/>
  <c r="C1777" i="16"/>
  <c r="V1777" i="16" s="1"/>
  <c r="I1777" i="16" s="1"/>
  <c r="C1778" i="16"/>
  <c r="V1778" i="16"/>
  <c r="I1778" i="16" s="1"/>
  <c r="C1779" i="16"/>
  <c r="V1779" i="16" s="1"/>
  <c r="C1780" i="16"/>
  <c r="V1780" i="16" s="1"/>
  <c r="C1781" i="16"/>
  <c r="V1781" i="16" s="1"/>
  <c r="C1782" i="16"/>
  <c r="V1782" i="16" s="1"/>
  <c r="C1783" i="16"/>
  <c r="C1784" i="16"/>
  <c r="C1785" i="16"/>
  <c r="V1785" i="16" s="1"/>
  <c r="C1786" i="16"/>
  <c r="V1786" i="16" s="1"/>
  <c r="C1787" i="16"/>
  <c r="V1787" i="16" s="1"/>
  <c r="C1788" i="16"/>
  <c r="V1788" i="16"/>
  <c r="C1789" i="16"/>
  <c r="C1790" i="16"/>
  <c r="V1790" i="16"/>
  <c r="F1790" i="16" s="1"/>
  <c r="C1791" i="16"/>
  <c r="V1791" i="16" s="1"/>
  <c r="J1791" i="16" s="1"/>
  <c r="C1792" i="16"/>
  <c r="C1793" i="16"/>
  <c r="C1794" i="16"/>
  <c r="V1794" i="16"/>
  <c r="G1794" i="16" s="1"/>
  <c r="C1795" i="16"/>
  <c r="V1795" i="16" s="1"/>
  <c r="C1796" i="16"/>
  <c r="C1797" i="16"/>
  <c r="V1797" i="16" s="1"/>
  <c r="C1798" i="16"/>
  <c r="V1798" i="16" s="1"/>
  <c r="C1799" i="16"/>
  <c r="V1799" i="16" s="1"/>
  <c r="C1800" i="16"/>
  <c r="C1801" i="16"/>
  <c r="V1801" i="16" s="1"/>
  <c r="C1802" i="16"/>
  <c r="C1803" i="16"/>
  <c r="V1803" i="16" s="1"/>
  <c r="C1804" i="16"/>
  <c r="V1804" i="16" s="1"/>
  <c r="C1805" i="16"/>
  <c r="V1805" i="16" s="1"/>
  <c r="C1806" i="16"/>
  <c r="V1806" i="16"/>
  <c r="C1807" i="16"/>
  <c r="V1807" i="16" s="1"/>
  <c r="C1808" i="16"/>
  <c r="V1808" i="16" s="1"/>
  <c r="C1809" i="16"/>
  <c r="V1809" i="16" s="1"/>
  <c r="C1810" i="16"/>
  <c r="V1810" i="16" s="1"/>
  <c r="C1811" i="16"/>
  <c r="V1811" i="16" s="1"/>
  <c r="C1812" i="16"/>
  <c r="C1813" i="16"/>
  <c r="V1813" i="16" s="1"/>
  <c r="C1814" i="16"/>
  <c r="V1814" i="16"/>
  <c r="I1814" i="16" s="1"/>
  <c r="C1815" i="16"/>
  <c r="V1815" i="16" s="1"/>
  <c r="C1816" i="16"/>
  <c r="V1816" i="16" s="1"/>
  <c r="I1816" i="16" s="1"/>
  <c r="C1817" i="16"/>
  <c r="V1817" i="16" s="1"/>
  <c r="C1818" i="16"/>
  <c r="V1818" i="16" s="1"/>
  <c r="C1819" i="16"/>
  <c r="V1819" i="16" s="1"/>
  <c r="E1819" i="16" s="1"/>
  <c r="X1819" i="16" s="1"/>
  <c r="C1820" i="16"/>
  <c r="V1820" i="16" s="1"/>
  <c r="C1821" i="16"/>
  <c r="V1821" i="16" s="1"/>
  <c r="C1822" i="16"/>
  <c r="V1822" i="16"/>
  <c r="C1823" i="16"/>
  <c r="V1823" i="16" s="1"/>
  <c r="H1823" i="16" s="1"/>
  <c r="C1824" i="16"/>
  <c r="V1824" i="16" s="1"/>
  <c r="C1825" i="16"/>
  <c r="V1825" i="16" s="1"/>
  <c r="C1826" i="16"/>
  <c r="V1826" i="16" s="1"/>
  <c r="F1826" i="16" s="1"/>
  <c r="C1827" i="16"/>
  <c r="V1827" i="16" s="1"/>
  <c r="C1828" i="16"/>
  <c r="V1828" i="16" s="1"/>
  <c r="C1829" i="16"/>
  <c r="V1829" i="16" s="1"/>
  <c r="F1829" i="16" s="1"/>
  <c r="C1830" i="16"/>
  <c r="V1830" i="16" s="1"/>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c r="F1838" i="16" s="1"/>
  <c r="C1839" i="16"/>
  <c r="V1839" i="16" s="1"/>
  <c r="E1839" i="16" s="1"/>
  <c r="X1839" i="16" s="1"/>
  <c r="C1840" i="16"/>
  <c r="V1840" i="16" s="1"/>
  <c r="J1840" i="16" s="1"/>
  <c r="C1841" i="16"/>
  <c r="V1841" i="16" s="1"/>
  <c r="I1841" i="16" s="1"/>
  <c r="C1842" i="16"/>
  <c r="C1843" i="16"/>
  <c r="V1843" i="16" s="1"/>
  <c r="C1844" i="16"/>
  <c r="V1844" i="16" s="1"/>
  <c r="C1845" i="16"/>
  <c r="V1845" i="16" s="1"/>
  <c r="C1846" i="16"/>
  <c r="V1846" i="16"/>
  <c r="C1847" i="16"/>
  <c r="C1848" i="16"/>
  <c r="V1848" i="16" s="1"/>
  <c r="G1848" i="16" s="1"/>
  <c r="C1849" i="16"/>
  <c r="V1849" i="16" s="1"/>
  <c r="C1850" i="16"/>
  <c r="V1850" i="16" s="1"/>
  <c r="C1851" i="16"/>
  <c r="C1852" i="16"/>
  <c r="V1852" i="16"/>
  <c r="G1852" i="16" s="1"/>
  <c r="C1853" i="16"/>
  <c r="V1853" i="16" s="1"/>
  <c r="C1854" i="16"/>
  <c r="V1854" i="16" s="1"/>
  <c r="E1854" i="16" s="1"/>
  <c r="X1854" i="16" s="1"/>
  <c r="C1855" i="16"/>
  <c r="V1855" i="16" s="1"/>
  <c r="C1856" i="16"/>
  <c r="V1856" i="16" s="1"/>
  <c r="C1857" i="16"/>
  <c r="V1857" i="16" s="1"/>
  <c r="C1858" i="16"/>
  <c r="V1858" i="16" s="1"/>
  <c r="C1859" i="16"/>
  <c r="C1860" i="16"/>
  <c r="V1860" i="16"/>
  <c r="G1860" i="16" s="1"/>
  <c r="C1861" i="16"/>
  <c r="V1861" i="16" s="1"/>
  <c r="C1862" i="16"/>
  <c r="C1863" i="16"/>
  <c r="C1864" i="16"/>
  <c r="C1865" i="16"/>
  <c r="V1865" i="16" s="1"/>
  <c r="H1865" i="16" s="1"/>
  <c r="C1866" i="16"/>
  <c r="C1867" i="16"/>
  <c r="V1867" i="16" s="1"/>
  <c r="C1868" i="16"/>
  <c r="V1868" i="16"/>
  <c r="I1868" i="16" s="1"/>
  <c r="C1869" i="16"/>
  <c r="V1869" i="16" s="1"/>
  <c r="I1869" i="16" s="1"/>
  <c r="C1870" i="16"/>
  <c r="V1870" i="16" s="1"/>
  <c r="F1870" i="16" s="1"/>
  <c r="C1871" i="16"/>
  <c r="V1871" i="16" s="1"/>
  <c r="C1872" i="16"/>
  <c r="C1873" i="16"/>
  <c r="V1873" i="16" s="1"/>
  <c r="E1873" i="16" s="1"/>
  <c r="X1873" i="16" s="1"/>
  <c r="C1874" i="16"/>
  <c r="V1874" i="16"/>
  <c r="F1874" i="16" s="1"/>
  <c r="C1875" i="16"/>
  <c r="C1876" i="16"/>
  <c r="V1876" i="16"/>
  <c r="F1876" i="16" s="1"/>
  <c r="C1877" i="16"/>
  <c r="V1877" i="16" s="1"/>
  <c r="C1878" i="16"/>
  <c r="C1879" i="16"/>
  <c r="V1879" i="16" s="1"/>
  <c r="C1880" i="16"/>
  <c r="V1880" i="16"/>
  <c r="G1880" i="16" s="1"/>
  <c r="C1881" i="16"/>
  <c r="V1881" i="16" s="1"/>
  <c r="C1882" i="16"/>
  <c r="V1882" i="16"/>
  <c r="C1883" i="16"/>
  <c r="C1884" i="16"/>
  <c r="V1884" i="16"/>
  <c r="G1884" i="16" s="1"/>
  <c r="C1885" i="16"/>
  <c r="V1885" i="16" s="1"/>
  <c r="C1886" i="16"/>
  <c r="C1887" i="16"/>
  <c r="C1888" i="16"/>
  <c r="V1888" i="16"/>
  <c r="G1888" i="16" s="1"/>
  <c r="C1889" i="16"/>
  <c r="V1889" i="16" s="1"/>
  <c r="C1890" i="16"/>
  <c r="C1891" i="16"/>
  <c r="V1891" i="16" s="1"/>
  <c r="H1891" i="16" s="1"/>
  <c r="C1892" i="16"/>
  <c r="V1892" i="16"/>
  <c r="C1893" i="16"/>
  <c r="V1893" i="16" s="1"/>
  <c r="C1894" i="16"/>
  <c r="V1894" i="16" s="1"/>
  <c r="C1895" i="16"/>
  <c r="V1895" i="16" s="1"/>
  <c r="J1895" i="16" s="1"/>
  <c r="C1896" i="16"/>
  <c r="C1897" i="16"/>
  <c r="V1897" i="16" s="1"/>
  <c r="C1898" i="16"/>
  <c r="V1898" i="16"/>
  <c r="C1899" i="16"/>
  <c r="V1899" i="16" s="1"/>
  <c r="C1900" i="16"/>
  <c r="V1900" i="16"/>
  <c r="C1901" i="16"/>
  <c r="V1901" i="16" s="1"/>
  <c r="C1902" i="16"/>
  <c r="V1902" i="16" s="1"/>
  <c r="R1902" i="16" s="1"/>
  <c r="C1903" i="16"/>
  <c r="V1903" i="16" s="1"/>
  <c r="I1903" i="16" s="1"/>
  <c r="C1904" i="16"/>
  <c r="V1904" i="16"/>
  <c r="C1905" i="16"/>
  <c r="V1905" i="16" s="1"/>
  <c r="I1905" i="16" s="1"/>
  <c r="C1906" i="16"/>
  <c r="C1907" i="16"/>
  <c r="C1908" i="16"/>
  <c r="V1908" i="16"/>
  <c r="C1909" i="16"/>
  <c r="V1909" i="16" s="1"/>
  <c r="C1910" i="16"/>
  <c r="V1910" i="16" s="1"/>
  <c r="H1910" i="16" s="1"/>
  <c r="C1911" i="16"/>
  <c r="V1911" i="16" s="1"/>
  <c r="C1912" i="16"/>
  <c r="C1913" i="16"/>
  <c r="V1913" i="16" s="1"/>
  <c r="C1914" i="16"/>
  <c r="V1914" i="16"/>
  <c r="C1915" i="16"/>
  <c r="C1916" i="16"/>
  <c r="V1916" i="16"/>
  <c r="F1916" i="16" s="1"/>
  <c r="C1917" i="16"/>
  <c r="V1917" i="16" s="1"/>
  <c r="C1918" i="16"/>
  <c r="V1918" i="16" s="1"/>
  <c r="C1919" i="16"/>
  <c r="V1919" i="16" s="1"/>
  <c r="C1920" i="16"/>
  <c r="V1920" i="16"/>
  <c r="C1921" i="16"/>
  <c r="V1921" i="16" s="1"/>
  <c r="J1921" i="16" s="1"/>
  <c r="C1922" i="16"/>
  <c r="V1922" i="16" s="1"/>
  <c r="E1922" i="16" s="1"/>
  <c r="X1922" i="16" s="1"/>
  <c r="C1923" i="16"/>
  <c r="C1924" i="16"/>
  <c r="V1924" i="16"/>
  <c r="C1925" i="16"/>
  <c r="V1925" i="16" s="1"/>
  <c r="C1926" i="16"/>
  <c r="C1927" i="16"/>
  <c r="V1927" i="16" s="1"/>
  <c r="G1927" i="16" s="1"/>
  <c r="C1928" i="16"/>
  <c r="V1928" i="16" s="1"/>
  <c r="C1929" i="16"/>
  <c r="V1929" i="16" s="1"/>
  <c r="E1929" i="16" s="1"/>
  <c r="X1929" i="16" s="1"/>
  <c r="C1930" i="16"/>
  <c r="C1931" i="16"/>
  <c r="V1931" i="16" s="1"/>
  <c r="C1932" i="16"/>
  <c r="V1932" i="16" s="1"/>
  <c r="E1932" i="16" s="1"/>
  <c r="X1932" i="16" s="1"/>
  <c r="C1933" i="16"/>
  <c r="V1933" i="16" s="1"/>
  <c r="C1934" i="16"/>
  <c r="V1934" i="16" s="1"/>
  <c r="G1934" i="16" s="1"/>
  <c r="C1935" i="16"/>
  <c r="C1936" i="16"/>
  <c r="C1937" i="16"/>
  <c r="V1937" i="16" s="1"/>
  <c r="C1938" i="16"/>
  <c r="V1938" i="16"/>
  <c r="C1939" i="16"/>
  <c r="C1940" i="16"/>
  <c r="V1940" i="16" s="1"/>
  <c r="C1941" i="16"/>
  <c r="V1941" i="16" s="1"/>
  <c r="C1942" i="16"/>
  <c r="V1942" i="16" s="1"/>
  <c r="C1943" i="16"/>
  <c r="V1943" i="16" s="1"/>
  <c r="I1943" i="16" s="1"/>
  <c r="C1944" i="16"/>
  <c r="V1944" i="16"/>
  <c r="C1945" i="16"/>
  <c r="V1945" i="16" s="1"/>
  <c r="C1946" i="16"/>
  <c r="V1946" i="16" s="1"/>
  <c r="G1946" i="16" s="1"/>
  <c r="C1947" i="16"/>
  <c r="C1948" i="16"/>
  <c r="V1948" i="16"/>
  <c r="C1949" i="16"/>
  <c r="V1949" i="16" s="1"/>
  <c r="C1950" i="16"/>
  <c r="C1951" i="16"/>
  <c r="V1951" i="16" s="1"/>
  <c r="C1952" i="16"/>
  <c r="V1952" i="16" s="1"/>
  <c r="C1953" i="16"/>
  <c r="V1953" i="16" s="1"/>
  <c r="C1954" i="16"/>
  <c r="C1955" i="16"/>
  <c r="V1955" i="16" s="1"/>
  <c r="C1956" i="16"/>
  <c r="V1956" i="16"/>
  <c r="J1956" i="16" s="1"/>
  <c r="C1957" i="16"/>
  <c r="V1957" i="16" s="1"/>
  <c r="C1958" i="16"/>
  <c r="V1958" i="16" s="1"/>
  <c r="C1959" i="16"/>
  <c r="C1960" i="16"/>
  <c r="C1961" i="16"/>
  <c r="V1961" i="16" s="1"/>
  <c r="E1961" i="16" s="1"/>
  <c r="X1961" i="16" s="1"/>
  <c r="C1962" i="16"/>
  <c r="V1962" i="16" s="1"/>
  <c r="C1963" i="16"/>
  <c r="V1963" i="16" s="1"/>
  <c r="C1964" i="16"/>
  <c r="V1964" i="16"/>
  <c r="I1964" i="16" s="1"/>
  <c r="C1965" i="16"/>
  <c r="V1965" i="16" s="1"/>
  <c r="I1965" i="16" s="1"/>
  <c r="C1966" i="16"/>
  <c r="V1966" i="16" s="1"/>
  <c r="C1967" i="16"/>
  <c r="V1967" i="16" s="1"/>
  <c r="C1968" i="16"/>
  <c r="V1968" i="16" s="1"/>
  <c r="E1968" i="16" s="1"/>
  <c r="X1968" i="16" s="1"/>
  <c r="C1969" i="16"/>
  <c r="V1969" i="16" s="1"/>
  <c r="C1970" i="16"/>
  <c r="C1971" i="16"/>
  <c r="C1972" i="16"/>
  <c r="V1972" i="16"/>
  <c r="G1972" i="16" s="1"/>
  <c r="C1973" i="16"/>
  <c r="V1973" i="16" s="1"/>
  <c r="R1973" i="16" s="1"/>
  <c r="C1974" i="16"/>
  <c r="V1974" i="16" s="1"/>
  <c r="G1974" i="16" s="1"/>
  <c r="C1975" i="16"/>
  <c r="V1975" i="16" s="1"/>
  <c r="C1976" i="16"/>
  <c r="V1976" i="16" s="1"/>
  <c r="R1976" i="16" s="1"/>
  <c r="C1977" i="16"/>
  <c r="V1977" i="16" s="1"/>
  <c r="C1978" i="16"/>
  <c r="V1978" i="16" s="1"/>
  <c r="I1978" i="16" s="1"/>
  <c r="C1979" i="16"/>
  <c r="C1980" i="16"/>
  <c r="V1980" i="16"/>
  <c r="C1981" i="16"/>
  <c r="V1981" i="16" s="1"/>
  <c r="C1982" i="16"/>
  <c r="V1982" i="16" s="1"/>
  <c r="G1982" i="16" s="1"/>
  <c r="C1983" i="16"/>
  <c r="V1983" i="16" s="1"/>
  <c r="C1984" i="16"/>
  <c r="V1984" i="16" s="1"/>
  <c r="C1985" i="16"/>
  <c r="V1985" i="16" s="1"/>
  <c r="G1985" i="16" s="1"/>
  <c r="C1986" i="16"/>
  <c r="V1986" i="16" s="1"/>
  <c r="C1987" i="16"/>
  <c r="C1988" i="16"/>
  <c r="V1988" i="16"/>
  <c r="C1989" i="16"/>
  <c r="V1989" i="16" s="1"/>
  <c r="C1990" i="16"/>
  <c r="C1991" i="16"/>
  <c r="C1992" i="16"/>
  <c r="V1992" i="16" s="1"/>
  <c r="R1992" i="16" s="1"/>
  <c r="C1993" i="16"/>
  <c r="V1993" i="16" s="1"/>
  <c r="C1994" i="16"/>
  <c r="AB1994" i="16" s="1"/>
  <c r="C1995" i="16"/>
  <c r="V1995" i="16" s="1"/>
  <c r="C1996" i="16"/>
  <c r="V1996" i="16" s="1"/>
  <c r="C1997" i="16"/>
  <c r="V1997" i="16" s="1"/>
  <c r="C1998" i="16"/>
  <c r="V1998" i="16" s="1"/>
  <c r="R1998" i="16" s="1"/>
  <c r="C1999" i="16"/>
  <c r="V1999" i="16" s="1"/>
  <c r="C2000" i="16"/>
  <c r="C2001" i="16"/>
  <c r="V2001" i="16" s="1"/>
  <c r="C2002" i="16"/>
  <c r="V2002" i="16" s="1"/>
  <c r="H2002" i="16" s="1"/>
  <c r="C2003" i="16"/>
  <c r="C2004" i="16"/>
  <c r="V2004" i="16"/>
  <c r="G2004" i="16" s="1"/>
  <c r="C2005" i="16"/>
  <c r="V2005" i="16" s="1"/>
  <c r="C2006" i="16"/>
  <c r="C2007" i="16"/>
  <c r="V2007" i="16" s="1"/>
  <c r="C2008" i="16"/>
  <c r="V2008" i="16" s="1"/>
  <c r="F2008" i="16" s="1"/>
  <c r="C2009" i="16"/>
  <c r="V2009" i="16" s="1"/>
  <c r="C2010" i="16"/>
  <c r="V2010" i="16"/>
  <c r="I2010" i="16" s="1"/>
  <c r="C2011" i="16"/>
  <c r="C2012" i="16"/>
  <c r="V2012" i="16"/>
  <c r="F2012" i="16" s="1"/>
  <c r="C2013" i="16"/>
  <c r="V2013" i="16" s="1"/>
  <c r="C2014" i="16"/>
  <c r="C2015" i="16"/>
  <c r="V2015" i="16" s="1"/>
  <c r="R2015" i="16" s="1"/>
  <c r="C2016" i="16"/>
  <c r="V2016" i="16"/>
  <c r="G2016" i="16" s="1"/>
  <c r="C2017" i="16"/>
  <c r="V2017" i="16" s="1"/>
  <c r="C2018" i="16"/>
  <c r="C2019" i="16"/>
  <c r="V2019" i="16" s="1"/>
  <c r="C2020" i="16"/>
  <c r="V2020" i="16" s="1"/>
  <c r="C2021" i="16"/>
  <c r="V2021" i="16" s="1"/>
  <c r="C2022" i="16"/>
  <c r="V2022" i="16" s="1"/>
  <c r="G2022" i="16" s="1"/>
  <c r="C2023" i="16"/>
  <c r="V2023" i="16" s="1"/>
  <c r="I2023" i="16" s="1"/>
  <c r="C2024" i="16"/>
  <c r="C2025" i="16"/>
  <c r="C2026" i="16"/>
  <c r="AB2026" i="16" s="1"/>
  <c r="V2026" i="16"/>
  <c r="C2027" i="16"/>
  <c r="V2027" i="16" s="1"/>
  <c r="C2028" i="16"/>
  <c r="V2028" i="16"/>
  <c r="G2028" i="16" s="1"/>
  <c r="C2029" i="16"/>
  <c r="C2030" i="16"/>
  <c r="V2030" i="16" s="1"/>
  <c r="C2031" i="16"/>
  <c r="C2032" i="16"/>
  <c r="V2032" i="16"/>
  <c r="G2032" i="16" s="1"/>
  <c r="C2033" i="16"/>
  <c r="C2034" i="16"/>
  <c r="V2034" i="16" s="1"/>
  <c r="C2035" i="16"/>
  <c r="C2036" i="16"/>
  <c r="V2036" i="16" s="1"/>
  <c r="G2036" i="16" s="1"/>
  <c r="C2037" i="16"/>
  <c r="C2038" i="16"/>
  <c r="V2038" i="16" s="1"/>
  <c r="J2038" i="16" s="1"/>
  <c r="C2039" i="16"/>
  <c r="V2039" i="16" s="1"/>
  <c r="C2040" i="16"/>
  <c r="C2041" i="16"/>
  <c r="C2042" i="16"/>
  <c r="V2042" i="16"/>
  <c r="C2043" i="16"/>
  <c r="V2043" i="16" s="1"/>
  <c r="C2044" i="16"/>
  <c r="V2044" i="16"/>
  <c r="C2045" i="16"/>
  <c r="C2046" i="16"/>
  <c r="V2046" i="16" s="1"/>
  <c r="C2047" i="16"/>
  <c r="C2048" i="16"/>
  <c r="V2048" i="16"/>
  <c r="C2049" i="16"/>
  <c r="C2050" i="16"/>
  <c r="V2050" i="16" s="1"/>
  <c r="H2050" i="16" s="1"/>
  <c r="C2051" i="16"/>
  <c r="C2052" i="16"/>
  <c r="V2052" i="16" s="1"/>
  <c r="C2053" i="16"/>
  <c r="C2054" i="16"/>
  <c r="C2055" i="16"/>
  <c r="V2055" i="16" s="1"/>
  <c r="C2056" i="16"/>
  <c r="V2056" i="16" s="1"/>
  <c r="C2057" i="16"/>
  <c r="C2058" i="16"/>
  <c r="AB2058" i="16" s="1"/>
  <c r="C2059" i="16"/>
  <c r="V2059" i="16" s="1"/>
  <c r="C2060" i="16"/>
  <c r="V2060" i="16" s="1"/>
  <c r="J2060" i="16" s="1"/>
  <c r="C2061" i="16"/>
  <c r="C2062" i="16"/>
  <c r="V2062" i="16" s="1"/>
  <c r="G2062" i="16" s="1"/>
  <c r="C2063" i="16"/>
  <c r="V2063" i="16" s="1"/>
  <c r="R2063" i="16" s="1"/>
  <c r="C2064" i="16"/>
  <c r="C2065" i="16"/>
  <c r="C2066" i="16"/>
  <c r="V2066" i="16"/>
  <c r="C2067" i="16"/>
  <c r="V2067" i="16" s="1"/>
  <c r="E2067" i="16" s="1"/>
  <c r="X2067" i="16" s="1"/>
  <c r="C2068" i="16"/>
  <c r="V2068" i="16"/>
  <c r="C2069" i="16"/>
  <c r="C2070" i="16"/>
  <c r="C2071" i="16"/>
  <c r="V2071" i="16" s="1"/>
  <c r="J2071" i="16" s="1"/>
  <c r="C2072" i="16"/>
  <c r="V2072" i="16"/>
  <c r="E2072" i="16" s="1"/>
  <c r="X2072" i="16" s="1"/>
  <c r="C2073" i="16"/>
  <c r="C2074" i="16"/>
  <c r="V2074" i="16"/>
  <c r="C2075" i="16"/>
  <c r="C2076" i="16"/>
  <c r="V2076" i="16"/>
  <c r="H2076" i="16" s="1"/>
  <c r="C2077" i="16"/>
  <c r="C2078" i="16"/>
  <c r="C2079" i="16"/>
  <c r="V2079" i="16" s="1"/>
  <c r="J2079" i="16" s="1"/>
  <c r="C2080" i="16"/>
  <c r="V2080" i="16"/>
  <c r="G2080" i="16" s="1"/>
  <c r="C2081" i="16"/>
  <c r="C2082" i="16"/>
  <c r="C2083" i="16"/>
  <c r="V2083" i="16" s="1"/>
  <c r="C2084" i="16"/>
  <c r="V2084" i="16"/>
  <c r="G2084" i="16" s="1"/>
  <c r="C2085" i="16"/>
  <c r="C2086" i="16"/>
  <c r="V2086" i="16" s="1"/>
  <c r="G2086" i="16" s="1"/>
  <c r="C2087" i="16"/>
  <c r="V2087" i="16" s="1"/>
  <c r="J2087" i="16" s="1"/>
  <c r="C2088" i="16"/>
  <c r="C2089" i="16"/>
  <c r="C2090" i="16"/>
  <c r="V2090" i="16"/>
  <c r="C2091" i="16"/>
  <c r="V2091" i="16" s="1"/>
  <c r="H2091" i="16" s="1"/>
  <c r="C2092" i="16"/>
  <c r="V2092" i="16"/>
  <c r="R2092" i="16" s="1"/>
  <c r="C2093" i="16"/>
  <c r="C2094" i="16"/>
  <c r="V2094" i="16" s="1"/>
  <c r="J2094" i="16" s="1"/>
  <c r="C2095" i="16"/>
  <c r="V2095" i="16" s="1"/>
  <c r="C2096" i="16"/>
  <c r="V2096" i="16"/>
  <c r="I2096" i="16" s="1"/>
  <c r="C2097" i="16"/>
  <c r="C2098" i="16"/>
  <c r="C2099" i="16"/>
  <c r="C2100" i="16"/>
  <c r="V2100" i="16"/>
  <c r="C2101" i="16"/>
  <c r="C2102" i="16"/>
  <c r="V2102" i="16" s="1"/>
  <c r="R2102" i="16" s="1"/>
  <c r="C2103" i="16"/>
  <c r="V2103" i="16" s="1"/>
  <c r="C2104" i="16"/>
  <c r="C2105" i="16"/>
  <c r="C2106" i="16"/>
  <c r="V2106" i="16"/>
  <c r="C2107" i="16"/>
  <c r="V2107" i="16" s="1"/>
  <c r="E2107" i="16" s="1"/>
  <c r="X2107" i="16" s="1"/>
  <c r="C2108" i="16"/>
  <c r="V2108" i="16"/>
  <c r="I2108" i="16" s="1"/>
  <c r="C2109" i="16"/>
  <c r="C2110" i="16"/>
  <c r="V2110" i="16" s="1"/>
  <c r="G2110" i="16" s="1"/>
  <c r="C2111" i="16"/>
  <c r="C2112" i="16"/>
  <c r="V2112" i="16"/>
  <c r="I2112" i="16" s="1"/>
  <c r="C2113" i="16"/>
  <c r="C2114" i="16"/>
  <c r="V2114" i="16" s="1"/>
  <c r="C2115" i="16"/>
  <c r="C2116" i="16"/>
  <c r="V2116" i="16"/>
  <c r="C2117" i="16"/>
  <c r="C2118" i="16"/>
  <c r="C2119" i="16"/>
  <c r="V2119" i="16" s="1"/>
  <c r="C2120" i="16"/>
  <c r="V2120" i="16" s="1"/>
  <c r="C2121" i="16"/>
  <c r="C2122" i="16"/>
  <c r="AB2122" i="16" s="1"/>
  <c r="C2123" i="16"/>
  <c r="V2123" i="16" s="1"/>
  <c r="F2123" i="16" s="1"/>
  <c r="C2124" i="16"/>
  <c r="V2124" i="16" s="1"/>
  <c r="C2125" i="16"/>
  <c r="C2126" i="16"/>
  <c r="V2126" i="16" s="1"/>
  <c r="G2126" i="16" s="1"/>
  <c r="C2127" i="16"/>
  <c r="V2127" i="16" s="1"/>
  <c r="G2127" i="16" s="1"/>
  <c r="C2128" i="16"/>
  <c r="C2129" i="16"/>
  <c r="C2130" i="16"/>
  <c r="V2130" i="16"/>
  <c r="G2130" i="16" s="1"/>
  <c r="C2131" i="16"/>
  <c r="C2132" i="16"/>
  <c r="V2132" i="16"/>
  <c r="C2133" i="16"/>
  <c r="C2134" i="16"/>
  <c r="C2135" i="16"/>
  <c r="V2135" i="16" s="1"/>
  <c r="C2136" i="16"/>
  <c r="V2136" i="16"/>
  <c r="G2136" i="16" s="1"/>
  <c r="C2137" i="16"/>
  <c r="C2138" i="16"/>
  <c r="V2138" i="16"/>
  <c r="C2139" i="16"/>
  <c r="C2140" i="16"/>
  <c r="V2140" i="16"/>
  <c r="H2140" i="16" s="1"/>
  <c r="C2141" i="16"/>
  <c r="C2142" i="16"/>
  <c r="C2143" i="16"/>
  <c r="C2144" i="16"/>
  <c r="V2144" i="16"/>
  <c r="I2144" i="16" s="1"/>
  <c r="C2145" i="16"/>
  <c r="C2146" i="16"/>
  <c r="C2147" i="16"/>
  <c r="V2147" i="16" s="1"/>
  <c r="C2148" i="16"/>
  <c r="V2148" i="16"/>
  <c r="R2148" i="16" s="1"/>
  <c r="C2149" i="16"/>
  <c r="C2150" i="16"/>
  <c r="V2150" i="16" s="1"/>
  <c r="C2151" i="16"/>
  <c r="V2151" i="16" s="1"/>
  <c r="C2152" i="16"/>
  <c r="C2153" i="16"/>
  <c r="C2154" i="16"/>
  <c r="V2154" i="16"/>
  <c r="J2154" i="16" s="1"/>
  <c r="C2155" i="16"/>
  <c r="V2155" i="16" s="1"/>
  <c r="C2156" i="16"/>
  <c r="V2156" i="16"/>
  <c r="C2157" i="16"/>
  <c r="C2158" i="16"/>
  <c r="V2158" i="16" s="1"/>
  <c r="G2158" i="16" s="1"/>
  <c r="C2159" i="16"/>
  <c r="C2160" i="16"/>
  <c r="V2160" i="16"/>
  <c r="R2160" i="16" s="1"/>
  <c r="C2161" i="16"/>
  <c r="C2162" i="16"/>
  <c r="C2163" i="16"/>
  <c r="C2164" i="16"/>
  <c r="V2164" i="16"/>
  <c r="E2164" i="16" s="1"/>
  <c r="X2164" i="16" s="1"/>
  <c r="C2165" i="16"/>
  <c r="C2166" i="16"/>
  <c r="V2166" i="16" s="1"/>
  <c r="R2166" i="16" s="1"/>
  <c r="C2167" i="16"/>
  <c r="V2167" i="16" s="1"/>
  <c r="J2167" i="16" s="1"/>
  <c r="C2168" i="16"/>
  <c r="C2169" i="16"/>
  <c r="C2170" i="16"/>
  <c r="V2170" i="16"/>
  <c r="C2171" i="16"/>
  <c r="V2171" i="16" s="1"/>
  <c r="H2171" i="16" s="1"/>
  <c r="C2172" i="16"/>
  <c r="V2172" i="16"/>
  <c r="J2172" i="16" s="1"/>
  <c r="C2173" i="16"/>
  <c r="C2174" i="16"/>
  <c r="V2174" i="16" s="1"/>
  <c r="C2175" i="16"/>
  <c r="C2176" i="16"/>
  <c r="V2176" i="16"/>
  <c r="C2177" i="16"/>
  <c r="C2178" i="16"/>
  <c r="V2178" i="16" s="1"/>
  <c r="J2178" i="16" s="1"/>
  <c r="C2179" i="16"/>
  <c r="C2180" i="16"/>
  <c r="V2180" i="16"/>
  <c r="C2181" i="16"/>
  <c r="C2182" i="16"/>
  <c r="V2182" i="16" s="1"/>
  <c r="C2183" i="16"/>
  <c r="C2184" i="16"/>
  <c r="V2184" i="16" s="1"/>
  <c r="G2184" i="16" s="1"/>
  <c r="C2185" i="16"/>
  <c r="C2186" i="16"/>
  <c r="C2187" i="16"/>
  <c r="C2188" i="16"/>
  <c r="V2188" i="16" s="1"/>
  <c r="H2188" i="16" s="1"/>
  <c r="C2189" i="16"/>
  <c r="C2190" i="16"/>
  <c r="V2190" i="16" s="1"/>
  <c r="C2191" i="16"/>
  <c r="V2191" i="16" s="1"/>
  <c r="C2192" i="16"/>
  <c r="C2193" i="16"/>
  <c r="C2194" i="16"/>
  <c r="V2194" i="16"/>
  <c r="G2194" i="16" s="1"/>
  <c r="C2195" i="16"/>
  <c r="C2196" i="16"/>
  <c r="V2196" i="16" s="1"/>
  <c r="R2196" i="16" s="1"/>
  <c r="C2197" i="16"/>
  <c r="C2198" i="16"/>
  <c r="C2199" i="16"/>
  <c r="C2200" i="16"/>
  <c r="V2200" i="16"/>
  <c r="C2201" i="16"/>
  <c r="C2202" i="16"/>
  <c r="V2202" i="16" s="1"/>
  <c r="C2203" i="16"/>
  <c r="C2204" i="16"/>
  <c r="V2204" i="16"/>
  <c r="G2204" i="16" s="1"/>
  <c r="C2205" i="16"/>
  <c r="C2206" i="16"/>
  <c r="V2206" i="16" s="1"/>
  <c r="E2206" i="16" s="1"/>
  <c r="X2206" i="16" s="1"/>
  <c r="C2207" i="16"/>
  <c r="C2208" i="16"/>
  <c r="V2208" i="16" s="1"/>
  <c r="C2209" i="16"/>
  <c r="C2210" i="16"/>
  <c r="C2211" i="16"/>
  <c r="V2211" i="16" s="1"/>
  <c r="C2212" i="16"/>
  <c r="V2212" i="16"/>
  <c r="R2212" i="16" s="1"/>
  <c r="C2213" i="16"/>
  <c r="C2214" i="16"/>
  <c r="V2214" i="16" s="1"/>
  <c r="G2214" i="16" s="1"/>
  <c r="C2215" i="16"/>
  <c r="C2216" i="16"/>
  <c r="C2217" i="16"/>
  <c r="C2218" i="16"/>
  <c r="V2218" i="16" s="1"/>
  <c r="C2219" i="16"/>
  <c r="C2220" i="16"/>
  <c r="V2220" i="16"/>
  <c r="C2221" i="16"/>
  <c r="C2222" i="16"/>
  <c r="V2222" i="16" s="1"/>
  <c r="I2222" i="16" s="1"/>
  <c r="C2223" i="16"/>
  <c r="C2224" i="16"/>
  <c r="V2224" i="16" s="1"/>
  <c r="R2224" i="16" s="1"/>
  <c r="C2225" i="16"/>
  <c r="C2226" i="16"/>
  <c r="C2227" i="16"/>
  <c r="V2227" i="16" s="1"/>
  <c r="I2227" i="16" s="1"/>
  <c r="C2228" i="16"/>
  <c r="V2228" i="16"/>
  <c r="C2229" i="16"/>
  <c r="C2230" i="16"/>
  <c r="V2230" i="16" s="1"/>
  <c r="F2230" i="16" s="1"/>
  <c r="C2231" i="16"/>
  <c r="C2232" i="16"/>
  <c r="C2233" i="16"/>
  <c r="C2234" i="16"/>
  <c r="V2234" i="16" s="1"/>
  <c r="C2235" i="16"/>
  <c r="C2236" i="16"/>
  <c r="V2236" i="16"/>
  <c r="C2237" i="16"/>
  <c r="C2238" i="16"/>
  <c r="V2238" i="16" s="1"/>
  <c r="C2239" i="16"/>
  <c r="C2240" i="16"/>
  <c r="V2240" i="16" s="1"/>
  <c r="C2241" i="16"/>
  <c r="C2242" i="16"/>
  <c r="V2242" i="16" s="1"/>
  <c r="H2242" i="16" s="1"/>
  <c r="C2243" i="16"/>
  <c r="C2244" i="16"/>
  <c r="V2244" i="16"/>
  <c r="J2244" i="16" s="1"/>
  <c r="C2245" i="16"/>
  <c r="C2246" i="16"/>
  <c r="C2247" i="16"/>
  <c r="C2248" i="16"/>
  <c r="V2248" i="16" s="1"/>
  <c r="F2248" i="16" s="1"/>
  <c r="C2249" i="16"/>
  <c r="C2250" i="16"/>
  <c r="AB2250" i="16" s="1"/>
  <c r="C2251" i="16"/>
  <c r="C2252" i="16"/>
  <c r="V2252" i="16" s="1"/>
  <c r="H2252" i="16" s="1"/>
  <c r="C2253" i="16"/>
  <c r="C2254" i="16"/>
  <c r="V2254" i="16" s="1"/>
  <c r="C2255" i="16"/>
  <c r="V2255" i="16" s="1"/>
  <c r="C2256" i="16"/>
  <c r="C2257" i="16"/>
  <c r="C2258" i="16"/>
  <c r="AB2258" i="16" s="1"/>
  <c r="C2259" i="16"/>
  <c r="C2260" i="16"/>
  <c r="V2260" i="16"/>
  <c r="C2261" i="16"/>
  <c r="C2262" i="16"/>
  <c r="V2262" i="16" s="1"/>
  <c r="H2262" i="16" s="1"/>
  <c r="C2263" i="16"/>
  <c r="C2264" i="16"/>
  <c r="C2265" i="16"/>
  <c r="C2266" i="16"/>
  <c r="V2266" i="16"/>
  <c r="G2266" i="16" s="1"/>
  <c r="C2267" i="16"/>
  <c r="C2268" i="16"/>
  <c r="V2268" i="16"/>
  <c r="G2268" i="16" s="1"/>
  <c r="C2269" i="16"/>
  <c r="C2270" i="16"/>
  <c r="C2271" i="16"/>
  <c r="C2272" i="16"/>
  <c r="V2272" i="16"/>
  <c r="I2272" i="16" s="1"/>
  <c r="C2273" i="16"/>
  <c r="C2274" i="16"/>
  <c r="V2274" i="16" s="1"/>
  <c r="C2275" i="16"/>
  <c r="V2275" i="16" s="1"/>
  <c r="R2275" i="16" s="1"/>
  <c r="C2276" i="16"/>
  <c r="V2276" i="16" s="1"/>
  <c r="C2277" i="16"/>
  <c r="C2278" i="16"/>
  <c r="V2278" i="16" s="1"/>
  <c r="H2278" i="16" s="1"/>
  <c r="C2279" i="16"/>
  <c r="C2280" i="16"/>
  <c r="V2280" i="16" s="1"/>
  <c r="R2280" i="16" s="1"/>
  <c r="C2281" i="16"/>
  <c r="C2282" i="16"/>
  <c r="V2282" i="16"/>
  <c r="C2283" i="16"/>
  <c r="C2284" i="16"/>
  <c r="V2284" i="16"/>
  <c r="C2285" i="16"/>
  <c r="C2286" i="16"/>
  <c r="V2286" i="16" s="1"/>
  <c r="G2286" i="16" s="1"/>
  <c r="C2287" i="16"/>
  <c r="V2287" i="16" s="1"/>
  <c r="C2288" i="16"/>
  <c r="V2288" i="16"/>
  <c r="G2288" i="16" s="1"/>
  <c r="C2289" i="16"/>
  <c r="C2290" i="16"/>
  <c r="C2291" i="16"/>
  <c r="V2291" i="16" s="1"/>
  <c r="J2291" i="16" s="1"/>
  <c r="C2292" i="16"/>
  <c r="V2292" i="16" s="1"/>
  <c r="F2292" i="16" s="1"/>
  <c r="C2293" i="16"/>
  <c r="C2294" i="16"/>
  <c r="V2294" i="16" s="1"/>
  <c r="C2295" i="16"/>
  <c r="C2296" i="16"/>
  <c r="C2297" i="16"/>
  <c r="C2298" i="16"/>
  <c r="V2298" i="16"/>
  <c r="E2298" i="16" s="1"/>
  <c r="X2298" i="16" s="1"/>
  <c r="C2299" i="16"/>
  <c r="C2300" i="16"/>
  <c r="V2300" i="16"/>
  <c r="F2300" i="16" s="1"/>
  <c r="C2301" i="16"/>
  <c r="C2302" i="16"/>
  <c r="V2302" i="16" s="1"/>
  <c r="C2303" i="16"/>
  <c r="C2304" i="16"/>
  <c r="V2304" i="16"/>
  <c r="G2304" i="16" s="1"/>
  <c r="C2305" i="16"/>
  <c r="C2306" i="16"/>
  <c r="V2306" i="16" s="1"/>
  <c r="R2306" i="16" s="1"/>
  <c r="C2307" i="16"/>
  <c r="C2308" i="16"/>
  <c r="V2308" i="16" s="1"/>
  <c r="J2308" i="16" s="1"/>
  <c r="C2309" i="16"/>
  <c r="C2310" i="16"/>
  <c r="V2310" i="16" s="1"/>
  <c r="E2310" i="16" s="1"/>
  <c r="X2310" i="16" s="1"/>
  <c r="C2311" i="16"/>
  <c r="C2312" i="16"/>
  <c r="V2312" i="16" s="1"/>
  <c r="H2312" i="16" s="1"/>
  <c r="C2313" i="16"/>
  <c r="C2314" i="16"/>
  <c r="AB2314" i="16" s="1"/>
  <c r="C2315" i="16"/>
  <c r="C2316" i="16"/>
  <c r="V2316" i="16" s="1"/>
  <c r="C2317" i="16"/>
  <c r="C2318" i="16"/>
  <c r="V2318" i="16" s="1"/>
  <c r="I2318" i="16" s="1"/>
  <c r="C2319" i="16"/>
  <c r="C2320" i="16"/>
  <c r="C2321" i="16"/>
  <c r="C2322" i="16"/>
  <c r="AB2322" i="16" s="1"/>
  <c r="V2322" i="16"/>
  <c r="C2323" i="16"/>
  <c r="V2323" i="16" s="1"/>
  <c r="J2323" i="16" s="1"/>
  <c r="C2324" i="16"/>
  <c r="V2324" i="16"/>
  <c r="F2324" i="16" s="1"/>
  <c r="C2325" i="16"/>
  <c r="C2326" i="16"/>
  <c r="C2327" i="16"/>
  <c r="C2328" i="16"/>
  <c r="V2328" i="16"/>
  <c r="C2329" i="16"/>
  <c r="C2330" i="16"/>
  <c r="V2330" i="16"/>
  <c r="C2331" i="16"/>
  <c r="C2332" i="16"/>
  <c r="V2332" i="16"/>
  <c r="F2332" i="16" s="1"/>
  <c r="C2333" i="16"/>
  <c r="C2334" i="16"/>
  <c r="V2334" i="16" s="1"/>
  <c r="J2334" i="16" s="1"/>
  <c r="C2335" i="16"/>
  <c r="C2336" i="16"/>
  <c r="V2336" i="16"/>
  <c r="R2336" i="16" s="1"/>
  <c r="C2337" i="16"/>
  <c r="C2338" i="16"/>
  <c r="C2339" i="16"/>
  <c r="V2339" i="16" s="1"/>
  <c r="I2339" i="16" s="1"/>
  <c r="C2340" i="16"/>
  <c r="V2340" i="16"/>
  <c r="C2341" i="16"/>
  <c r="C2342" i="16"/>
  <c r="V2342" i="16" s="1"/>
  <c r="C2343" i="16"/>
  <c r="C2344" i="16"/>
  <c r="C2345" i="16"/>
  <c r="C2346" i="16"/>
  <c r="V2346" i="16"/>
  <c r="C2347" i="16"/>
  <c r="C2348" i="16"/>
  <c r="V2348" i="16"/>
  <c r="H2348" i="16" s="1"/>
  <c r="C2349" i="16"/>
  <c r="C2350" i="16"/>
  <c r="V2350" i="16" s="1"/>
  <c r="G2350" i="16" s="1"/>
  <c r="C2351" i="16"/>
  <c r="C2352" i="16"/>
  <c r="V2352" i="16"/>
  <c r="C2353" i="16"/>
  <c r="C2354" i="16"/>
  <c r="C2355" i="16"/>
  <c r="C2356" i="16"/>
  <c r="V2356" i="16"/>
  <c r="C2357" i="16"/>
  <c r="C2358" i="16"/>
  <c r="V2358" i="16" s="1"/>
  <c r="G2358" i="16" s="1"/>
  <c r="C2359" i="16"/>
  <c r="C2360" i="16"/>
  <c r="C2361" i="16"/>
  <c r="C2362" i="16"/>
  <c r="V2362" i="16"/>
  <c r="E2362" i="16" s="1"/>
  <c r="X2362" i="16" s="1"/>
  <c r="C2363" i="16"/>
  <c r="C2364" i="16"/>
  <c r="V2364" i="16"/>
  <c r="C2365" i="16"/>
  <c r="C2366" i="16"/>
  <c r="V2366" i="16" s="1"/>
  <c r="C2367" i="16"/>
  <c r="C2368" i="16"/>
  <c r="V2368" i="16"/>
  <c r="C2369" i="16"/>
  <c r="C2370" i="16"/>
  <c r="V2370" i="16" s="1"/>
  <c r="C2371" i="16"/>
  <c r="C2372" i="16"/>
  <c r="V2372" i="16"/>
  <c r="C2373" i="16"/>
  <c r="C2374" i="16"/>
  <c r="C2375" i="16"/>
  <c r="C2376" i="16"/>
  <c r="V2376" i="16" s="1"/>
  <c r="C2377" i="16"/>
  <c r="C2378" i="16"/>
  <c r="AB2378" i="16" s="1"/>
  <c r="V2378" i="16"/>
  <c r="C2379" i="16"/>
  <c r="C2380" i="16"/>
  <c r="V2380" i="16"/>
  <c r="J2380" i="16" s="1"/>
  <c r="C2381" i="16"/>
  <c r="C2382" i="16"/>
  <c r="V2382" i="16" s="1"/>
  <c r="G2382" i="16" s="1"/>
  <c r="C2383" i="16"/>
  <c r="V2383" i="16" s="1"/>
  <c r="C2384" i="16"/>
  <c r="V2384" i="16"/>
  <c r="I2384" i="16" s="1"/>
  <c r="C2385" i="16"/>
  <c r="C2386" i="16"/>
  <c r="V2386" i="16"/>
  <c r="C2387" i="16"/>
  <c r="C2388" i="16"/>
  <c r="V2388" i="16" s="1"/>
  <c r="C2389" i="16"/>
  <c r="C2390" i="16"/>
  <c r="C2391" i="16"/>
  <c r="C2392" i="16"/>
  <c r="V2392" i="16"/>
  <c r="C2393" i="16"/>
  <c r="C2394" i="16"/>
  <c r="V2394" i="16" s="1"/>
  <c r="C2395" i="16"/>
  <c r="C2396" i="16"/>
  <c r="V2396" i="16"/>
  <c r="C2397" i="16"/>
  <c r="C2398" i="16"/>
  <c r="C2399" i="16"/>
  <c r="C2400" i="16"/>
  <c r="V2400" i="16" s="1"/>
  <c r="I2400" i="16" s="1"/>
  <c r="C2401" i="16"/>
  <c r="C2402" i="16"/>
  <c r="C2403" i="16"/>
  <c r="V2403" i="16" s="1"/>
  <c r="C2404" i="16"/>
  <c r="V2404" i="16"/>
  <c r="C2405" i="16"/>
  <c r="C2406" i="16"/>
  <c r="V2406" i="16" s="1"/>
  <c r="C2407" i="16"/>
  <c r="C2408" i="16"/>
  <c r="C2409" i="16"/>
  <c r="C2410" i="16"/>
  <c r="V2410" i="16" s="1"/>
  <c r="C2411" i="16"/>
  <c r="C2412" i="16"/>
  <c r="V2412" i="16"/>
  <c r="F2412" i="16" s="1"/>
  <c r="C2413" i="16"/>
  <c r="C2414" i="16"/>
  <c r="V2414" i="16" s="1"/>
  <c r="R2414" i="16" s="1"/>
  <c r="C2415" i="16"/>
  <c r="C2416" i="16"/>
  <c r="V2416" i="16" s="1"/>
  <c r="C2417" i="16"/>
  <c r="C2418" i="16"/>
  <c r="C2419" i="16"/>
  <c r="V2419" i="16" s="1"/>
  <c r="C2420" i="16"/>
  <c r="V2420" i="16"/>
  <c r="E2420" i="16" s="1"/>
  <c r="X2420" i="16" s="1"/>
  <c r="C2421" i="16"/>
  <c r="C2422" i="16"/>
  <c r="V2422" i="16" s="1"/>
  <c r="C2423" i="16"/>
  <c r="C2424" i="16"/>
  <c r="C2425" i="16"/>
  <c r="C2426" i="16"/>
  <c r="V2426" i="16" s="1"/>
  <c r="C2427" i="16"/>
  <c r="C2428" i="16"/>
  <c r="V2428" i="16"/>
  <c r="I2428" i="16" s="1"/>
  <c r="C2429" i="16"/>
  <c r="C2430" i="16"/>
  <c r="V2430" i="16" s="1"/>
  <c r="E2430" i="16" s="1"/>
  <c r="X2430" i="16" s="1"/>
  <c r="C2431" i="16"/>
  <c r="C2432" i="16"/>
  <c r="V2432" i="16" s="1"/>
  <c r="G2432" i="16" s="1"/>
  <c r="C2433" i="16"/>
  <c r="C2434" i="16"/>
  <c r="V2434" i="16" s="1"/>
  <c r="C2435" i="16"/>
  <c r="C2436" i="16"/>
  <c r="V2436" i="16"/>
  <c r="F2436" i="16" s="1"/>
  <c r="C2437" i="16"/>
  <c r="C2438" i="16"/>
  <c r="V2438" i="16" s="1"/>
  <c r="C2439" i="16"/>
  <c r="C2440" i="16"/>
  <c r="V2440" i="16" s="1"/>
  <c r="G2440" i="16" s="1"/>
  <c r="C2441" i="16"/>
  <c r="C2442" i="16"/>
  <c r="C2443" i="16"/>
  <c r="C2444" i="16"/>
  <c r="V2444" i="16"/>
  <c r="C2445" i="16"/>
  <c r="C2446" i="16"/>
  <c r="V2446" i="16" s="1"/>
  <c r="C2447" i="16"/>
  <c r="C2448" i="16"/>
  <c r="C2449" i="16"/>
  <c r="C2450" i="16"/>
  <c r="V2450" i="16"/>
  <c r="C2451" i="16"/>
  <c r="V2451" i="16" s="1"/>
  <c r="C2452" i="16"/>
  <c r="V2452" i="16" s="1"/>
  <c r="C2453" i="16"/>
  <c r="C2454" i="16"/>
  <c r="C2455" i="16"/>
  <c r="C2456" i="16"/>
  <c r="V2456" i="16"/>
  <c r="F2456" i="16" s="1"/>
  <c r="C2457" i="16"/>
  <c r="C2458" i="16"/>
  <c r="V2458" i="16" s="1"/>
  <c r="F2458" i="16" s="1"/>
  <c r="C2459" i="16"/>
  <c r="C2460" i="16"/>
  <c r="V2460" i="16"/>
  <c r="F2460" i="16" s="1"/>
  <c r="C2461" i="16"/>
  <c r="C2462" i="16"/>
  <c r="V2462" i="16" s="1"/>
  <c r="J2462" i="16" s="1"/>
  <c r="C2463" i="16"/>
  <c r="C2464" i="16"/>
  <c r="V2464" i="16" s="1"/>
  <c r="C2465" i="16"/>
  <c r="C2466" i="16"/>
  <c r="C2467" i="16"/>
  <c r="C2468" i="16"/>
  <c r="V2468" i="16"/>
  <c r="C2469" i="16"/>
  <c r="C2470" i="16"/>
  <c r="V2470" i="16" s="1"/>
  <c r="G2470" i="16" s="1"/>
  <c r="C2471" i="16"/>
  <c r="C2472" i="16"/>
  <c r="C2473" i="16"/>
  <c r="C2474" i="16"/>
  <c r="V2474" i="16" s="1"/>
  <c r="G2474" i="16" s="1"/>
  <c r="C2475" i="16"/>
  <c r="C2476" i="16"/>
  <c r="V2476" i="16" s="1"/>
  <c r="C2477" i="16"/>
  <c r="C2478" i="16"/>
  <c r="V2478" i="16" s="1"/>
  <c r="C2479" i="16"/>
  <c r="AB2479" i="16" s="1"/>
  <c r="C2480" i="16"/>
  <c r="V2480" i="16" s="1"/>
  <c r="C2481" i="16"/>
  <c r="C2482" i="16"/>
  <c r="C2483" i="16"/>
  <c r="V2483" i="16" s="1"/>
  <c r="E2483" i="16" s="1"/>
  <c r="X2483" i="16" s="1"/>
  <c r="C2484" i="16"/>
  <c r="V2484" i="16"/>
  <c r="G2484" i="16" s="1"/>
  <c r="C2485" i="16"/>
  <c r="C2486" i="16"/>
  <c r="V2486" i="16" s="1"/>
  <c r="C2487" i="16"/>
  <c r="C2488" i="16"/>
  <c r="C2489" i="16"/>
  <c r="C2490" i="16"/>
  <c r="V2490" i="16" s="1"/>
  <c r="C2491" i="16"/>
  <c r="C2492" i="16"/>
  <c r="V2492" i="16"/>
  <c r="C2493" i="16"/>
  <c r="C2494" i="16"/>
  <c r="V2494" i="16" s="1"/>
  <c r="G2494" i="16" s="1"/>
  <c r="C2495" i="16"/>
  <c r="C2496" i="16"/>
  <c r="V2496" i="16" s="1"/>
  <c r="J2496" i="16" s="1"/>
  <c r="C2497" i="16"/>
  <c r="C2498" i="16"/>
  <c r="V2498" i="16" s="1"/>
  <c r="C2499" i="16"/>
  <c r="C2500" i="16"/>
  <c r="V2500" i="16"/>
  <c r="H2500" i="16" s="1"/>
  <c r="C2501" i="16"/>
  <c r="V2501" i="16"/>
  <c r="C2502" i="16"/>
  <c r="V2502" i="16"/>
  <c r="C2503" i="16"/>
  <c r="V2503" i="16"/>
  <c r="C2504" i="16"/>
  <c r="V2504" i="16"/>
  <c r="E2504" i="16" s="1"/>
  <c r="X2504" i="16" s="1"/>
  <c r="B15" i="10"/>
  <c r="G15" i="10" s="1"/>
  <c r="H15" i="10" s="1"/>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4" i="16"/>
  <c r="AB578" i="16"/>
  <c r="AB583" i="16"/>
  <c r="AB587" i="16"/>
  <c r="AB590" i="16"/>
  <c r="AB594" i="16"/>
  <c r="AB602" i="16"/>
  <c r="AB606" i="16"/>
  <c r="AB614" i="16"/>
  <c r="AB618" i="16"/>
  <c r="AB622" i="16"/>
  <c r="AB626" i="16"/>
  <c r="AB634" i="16"/>
  <c r="AB638" i="16"/>
  <c r="AB646" i="16"/>
  <c r="AB651" i="16"/>
  <c r="AB654" i="16"/>
  <c r="AB662" i="16"/>
  <c r="AB666" i="16"/>
  <c r="AB674" i="16"/>
  <c r="AB678" i="16"/>
  <c r="AB682" i="16"/>
  <c r="AB686" i="16"/>
  <c r="AB694" i="16"/>
  <c r="AB698" i="16"/>
  <c r="AB706" i="16"/>
  <c r="AB710" i="16"/>
  <c r="AB711" i="16"/>
  <c r="AB715" i="16"/>
  <c r="AB722" i="16"/>
  <c r="AB726" i="16"/>
  <c r="AB734" i="16"/>
  <c r="AB738" i="16"/>
  <c r="AB742" i="16"/>
  <c r="AB746" i="16"/>
  <c r="AB754" i="16"/>
  <c r="AB758" i="16"/>
  <c r="AB766" i="16"/>
  <c r="AB770" i="16"/>
  <c r="AB774" i="16"/>
  <c r="AB778" i="16"/>
  <c r="AB779" i="16"/>
  <c r="AB782" i="16"/>
  <c r="AB786" i="16"/>
  <c r="AB794" i="16"/>
  <c r="AB798" i="16"/>
  <c r="AB802" i="16"/>
  <c r="AB806" i="16"/>
  <c r="AB814" i="16"/>
  <c r="AB818" i="16"/>
  <c r="AB826" i="16"/>
  <c r="AB830" i="16"/>
  <c r="AB834" i="16"/>
  <c r="AB838" i="16"/>
  <c r="AB839" i="16"/>
  <c r="AB843" i="16"/>
  <c r="AB846" i="16"/>
  <c r="AB854" i="16"/>
  <c r="AB858" i="16"/>
  <c r="AB862" i="16"/>
  <c r="AB866" i="16"/>
  <c r="AB874" i="16"/>
  <c r="AB878" i="16"/>
  <c r="AB886" i="16"/>
  <c r="AB890" i="16"/>
  <c r="AB894" i="16"/>
  <c r="AB898" i="16"/>
  <c r="AB906" i="16"/>
  <c r="AB907" i="16"/>
  <c r="AB914" i="16"/>
  <c r="AB918" i="16"/>
  <c r="AB922" i="16"/>
  <c r="AB926" i="16"/>
  <c r="AB934" i="16"/>
  <c r="AB938" i="16"/>
  <c r="AB946" i="16"/>
  <c r="AB950" i="16"/>
  <c r="AB954" i="16"/>
  <c r="AB958" i="16"/>
  <c r="AB966" i="16"/>
  <c r="AB967" i="16"/>
  <c r="AB974" i="16"/>
  <c r="AB978" i="16"/>
  <c r="AB982" i="16"/>
  <c r="AB986" i="16"/>
  <c r="AB994" i="16"/>
  <c r="AB998" i="16"/>
  <c r="AB1006" i="16"/>
  <c r="AB1010" i="16"/>
  <c r="AB1014" i="16"/>
  <c r="AB1018" i="16"/>
  <c r="AB1026" i="16"/>
  <c r="AB1038" i="16"/>
  <c r="AB1051" i="16"/>
  <c r="AB1059" i="16"/>
  <c r="AB1067" i="16"/>
  <c r="AB1078" i="16"/>
  <c r="AB1083" i="16"/>
  <c r="AB1091" i="16"/>
  <c r="AB1107" i="16"/>
  <c r="AB1115" i="16"/>
  <c r="AB1118" i="16"/>
  <c r="AB1123" i="16"/>
  <c r="AB1126" i="16"/>
  <c r="AB1131" i="16"/>
  <c r="AB1142" i="16"/>
  <c r="AB1163" i="16"/>
  <c r="AB1179" i="16"/>
  <c r="AB1182" i="16"/>
  <c r="AB1198" i="16"/>
  <c r="AB1206" i="16"/>
  <c r="AB1214" i="16"/>
  <c r="AB1219" i="16"/>
  <c r="AB1227" i="16"/>
  <c r="AB1235" i="16"/>
  <c r="AB1243" i="16"/>
  <c r="AB1251" i="16"/>
  <c r="AB1254" i="16"/>
  <c r="AB1259" i="16"/>
  <c r="AB1262" i="16"/>
  <c r="AB1270" i="16"/>
  <c r="AB1278" i="16"/>
  <c r="AB1283" i="16"/>
  <c r="AB1286" i="16"/>
  <c r="AB1291" i="16"/>
  <c r="AB1299" i="16"/>
  <c r="AB1307" i="16"/>
  <c r="AB1315" i="16"/>
  <c r="AB1331" i="16"/>
  <c r="AB1339" i="16"/>
  <c r="AB1347" i="16"/>
  <c r="AB1350" i="16"/>
  <c r="AB1355" i="16"/>
  <c r="AB1378" i="16"/>
  <c r="AB1402" i="16"/>
  <c r="AB1410" i="16"/>
  <c r="AB1442" i="16"/>
  <c r="AB1446" i="16"/>
  <c r="AB1451" i="16"/>
  <c r="AB1459" i="16"/>
  <c r="AB1462" i="16"/>
  <c r="AB1463" i="16"/>
  <c r="AB1466" i="16"/>
  <c r="AB1467" i="16"/>
  <c r="AB1471" i="16"/>
  <c r="AB1474" i="16"/>
  <c r="AB1483" i="16"/>
  <c r="AB1491" i="16"/>
  <c r="AB1494" i="16"/>
  <c r="AB1498" i="16"/>
  <c r="AB1499" i="16"/>
  <c r="AB1502" i="16"/>
  <c r="AB1507" i="16"/>
  <c r="AB1510" i="16"/>
  <c r="AB1518" i="16"/>
  <c r="AB1526" i="16"/>
  <c r="AB1527" i="16"/>
  <c r="AB1531" i="16"/>
  <c r="AB1534" i="16"/>
  <c r="AB1535" i="16"/>
  <c r="AB1538" i="16"/>
  <c r="AB1539" i="16"/>
  <c r="AB1542" i="16"/>
  <c r="AB1547" i="16"/>
  <c r="AB1550" i="16"/>
  <c r="AB1566" i="16"/>
  <c r="AB1567" i="16"/>
  <c r="AB1571" i="16"/>
  <c r="AB1574" i="16"/>
  <c r="AB1579" i="16"/>
  <c r="AB1587" i="16"/>
  <c r="AB1590" i="16"/>
  <c r="AB1594" i="16"/>
  <c r="AB1595" i="16"/>
  <c r="AB1602" i="16"/>
  <c r="AB1614" i="16"/>
  <c r="AB1619" i="16"/>
  <c r="AB1627" i="16"/>
  <c r="AB1634" i="16"/>
  <c r="AB1638" i="16"/>
  <c r="AB1643" i="16"/>
  <c r="AB1654" i="16"/>
  <c r="AB1655" i="16"/>
  <c r="AB1662" i="16"/>
  <c r="AB1667" i="16"/>
  <c r="AB1674" i="16"/>
  <c r="AB1683" i="16"/>
  <c r="AB1687" i="16"/>
  <c r="AB1691" i="16"/>
  <c r="AB1694" i="16"/>
  <c r="AB1702" i="16"/>
  <c r="AB1707" i="16"/>
  <c r="AB1715" i="16"/>
  <c r="AB1718" i="16"/>
  <c r="AB1722" i="16"/>
  <c r="AB1723" i="16"/>
  <c r="AB1726" i="16"/>
  <c r="AB1727" i="16"/>
  <c r="AB1734" i="16"/>
  <c r="AB1739" i="16"/>
  <c r="AB1742" i="16"/>
  <c r="AB1746" i="16"/>
  <c r="AB1747" i="16"/>
  <c r="AB1751" i="16"/>
  <c r="AB1762" i="16"/>
  <c r="AB1771" i="16"/>
  <c r="AB1774" i="16"/>
  <c r="AB1779" i="16"/>
  <c r="AB1782" i="16"/>
  <c r="AB1787" i="16"/>
  <c r="AB1791" i="16"/>
  <c r="AB1795" i="16"/>
  <c r="AB1803" i="16"/>
  <c r="AB1810" i="16"/>
  <c r="AB1815" i="16"/>
  <c r="AB1818" i="16"/>
  <c r="AB1823" i="16"/>
  <c r="AB1827" i="16"/>
  <c r="AB1830" i="16"/>
  <c r="AB1835" i="16"/>
  <c r="AB1838" i="16"/>
  <c r="AB1855" i="16"/>
  <c r="AB1867" i="16"/>
  <c r="AB1870" i="16"/>
  <c r="AB1874" i="16"/>
  <c r="AB1882" i="16"/>
  <c r="AB1883" i="16"/>
  <c r="AB1891" i="16"/>
  <c r="AB1894" i="16"/>
  <c r="AB1898" i="16"/>
  <c r="AB1902" i="16"/>
  <c r="AB1910" i="16"/>
  <c r="AB1914" i="16"/>
  <c r="AB1919" i="16"/>
  <c r="AB1923" i="16"/>
  <c r="AB1934" i="16"/>
  <c r="AB1942" i="16"/>
  <c r="AB1951" i="16"/>
  <c r="AB1958" i="16"/>
  <c r="AB1961" i="16"/>
  <c r="AB1966" i="16"/>
  <c r="AB1975" i="16"/>
  <c r="AB1976" i="16"/>
  <c r="AB1982" i="16"/>
  <c r="AB1983" i="16"/>
  <c r="AB1986" i="16"/>
  <c r="AB1988" i="16"/>
  <c r="AB2002" i="16"/>
  <c r="AB2009" i="16"/>
  <c r="AB2010" i="16"/>
  <c r="AB2020" i="16"/>
  <c r="AB2028" i="16"/>
  <c r="AB2030" i="16"/>
  <c r="AB2038" i="16"/>
  <c r="AB2042" i="16"/>
  <c r="AB2046" i="16"/>
  <c r="AB2060" i="16"/>
  <c r="AB2062" i="16"/>
  <c r="AB2079" i="16"/>
  <c r="AB2083" i="16"/>
  <c r="AB2086" i="16"/>
  <c r="AB2091" i="16"/>
  <c r="AB2092" i="16"/>
  <c r="AB2100" i="16"/>
  <c r="AB2102" i="16"/>
  <c r="AB2110" i="16"/>
  <c r="AB2114" i="16"/>
  <c r="AB2124" i="16"/>
  <c r="AB2126" i="16"/>
  <c r="AB2138" i="16"/>
  <c r="AB2148" i="16"/>
  <c r="AB2154" i="16"/>
  <c r="AB2164" i="16"/>
  <c r="AB2172" i="16"/>
  <c r="AB2174" i="16"/>
  <c r="AB2182" i="16"/>
  <c r="AB2188" i="16"/>
  <c r="AB2196" i="16"/>
  <c r="AB2202" i="16"/>
  <c r="AB2211" i="16"/>
  <c r="AB2212" i="16"/>
  <c r="AB2222" i="16"/>
  <c r="AB2227" i="16"/>
  <c r="AB2238" i="16"/>
  <c r="AB2248" i="16"/>
  <c r="AB2262" i="16"/>
  <c r="AB2268" i="16"/>
  <c r="AB2274" i="16"/>
  <c r="AB2278" i="16"/>
  <c r="AB2286" i="16"/>
  <c r="AB2287" i="16"/>
  <c r="AB2294" i="16"/>
  <c r="AB2308" i="16"/>
  <c r="AB2310" i="16"/>
  <c r="AB2319" i="16"/>
  <c r="AB2323" i="16"/>
  <c r="AB2334" i="16"/>
  <c r="AB2339" i="16"/>
  <c r="AB2342" i="16"/>
  <c r="AB2350" i="16"/>
  <c r="AB2358" i="16"/>
  <c r="AB2362" i="16"/>
  <c r="AB2370" i="16"/>
  <c r="AB2376" i="16"/>
  <c r="AB2388" i="16"/>
  <c r="AB2394" i="16"/>
  <c r="AB2406" i="16"/>
  <c r="AB2414" i="16"/>
  <c r="AB2430" i="16"/>
  <c r="AB2432" i="16"/>
  <c r="AB2446" i="16"/>
  <c r="AB2460" i="16"/>
  <c r="AB2464" i="16"/>
  <c r="AB2474" i="16"/>
  <c r="AB2484" i="16"/>
  <c r="AB2486" i="16"/>
  <c r="AB2494" i="16"/>
  <c r="AB2499" i="16"/>
  <c r="AB2502"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AB2052" i="16" s="1"/>
  <c r="B2053" i="16"/>
  <c r="B2054" i="16"/>
  <c r="B2055" i="16"/>
  <c r="B2056" i="16"/>
  <c r="B2057" i="16"/>
  <c r="B2058" i="16"/>
  <c r="B2059" i="16"/>
  <c r="B2060" i="16"/>
  <c r="B2061" i="16"/>
  <c r="B2062" i="16"/>
  <c r="B2063" i="16"/>
  <c r="B2064" i="16"/>
  <c r="B2065" i="16"/>
  <c r="B2066" i="16"/>
  <c r="B2067" i="16"/>
  <c r="B2068" i="16"/>
  <c r="B2069" i="16"/>
  <c r="B2070" i="16"/>
  <c r="B2071" i="16"/>
  <c r="B2072" i="16"/>
  <c r="AB2072" i="16" s="1"/>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AB2136" i="16" s="1"/>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AB2160" i="16" s="1"/>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AB2236" i="16" s="1"/>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AB2300" i="16" s="1"/>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AB2348" i="16" s="1"/>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AB2404" i="16" s="1"/>
  <c r="B2405" i="16"/>
  <c r="B2406" i="16"/>
  <c r="B2407" i="16"/>
  <c r="B2408" i="16"/>
  <c r="B2409" i="16"/>
  <c r="B2410" i="16"/>
  <c r="B2411" i="16"/>
  <c r="B2412" i="16"/>
  <c r="B2413" i="16"/>
  <c r="B2414" i="16"/>
  <c r="B2415" i="16"/>
  <c r="B2416" i="16"/>
  <c r="B2417" i="16"/>
  <c r="B2418" i="16"/>
  <c r="B2419" i="16"/>
  <c r="B2420" i="16"/>
  <c r="AB2420" i="16" s="1"/>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AB2476" i="16" s="1"/>
  <c r="B2477" i="16"/>
  <c r="B2478" i="16"/>
  <c r="B2479" i="16"/>
  <c r="B2480" i="16"/>
  <c r="B2481" i="16"/>
  <c r="B2482" i="16"/>
  <c r="B2483" i="16"/>
  <c r="B2484" i="16"/>
  <c r="B2485" i="16"/>
  <c r="B2486" i="16"/>
  <c r="B2487" i="16"/>
  <c r="B2488" i="16"/>
  <c r="B2489" i="16"/>
  <c r="B2490" i="16"/>
  <c r="B2491" i="16"/>
  <c r="B2492" i="16"/>
  <c r="B2493" i="16"/>
  <c r="B2494" i="16"/>
  <c r="B2495" i="16"/>
  <c r="B2496" i="16"/>
  <c r="AB2496" i="16" s="1"/>
  <c r="B2497" i="16"/>
  <c r="B2498" i="16"/>
  <c r="B2499" i="16"/>
  <c r="B2500" i="16"/>
  <c r="B2501" i="16"/>
  <c r="B2502" i="16"/>
  <c r="B2503" i="16"/>
  <c r="B2504" i="16"/>
  <c r="B20" i="10"/>
  <c r="F25" i="10" s="1"/>
  <c r="F62" i="10" s="1"/>
  <c r="B2" i="10" s="1"/>
  <c r="J505" i="14"/>
  <c r="K505" i="14"/>
  <c r="J504" i="14"/>
  <c r="K504" i="14"/>
  <c r="K346" i="14"/>
  <c r="J346" i="14"/>
  <c r="K345" i="14"/>
  <c r="J345" i="14"/>
  <c r="J280" i="14"/>
  <c r="K280" i="14"/>
  <c r="J279" i="14"/>
  <c r="K279" i="14"/>
  <c r="I65" i="16"/>
  <c r="F97" i="16"/>
  <c r="H133" i="16"/>
  <c r="R187" i="16"/>
  <c r="R207" i="16"/>
  <c r="E215" i="16"/>
  <c r="E263" i="16"/>
  <c r="E291" i="16"/>
  <c r="E295" i="16"/>
  <c r="I335" i="16"/>
  <c r="G351" i="16"/>
  <c r="J371" i="16"/>
  <c r="G515" i="16"/>
  <c r="J519" i="16"/>
  <c r="R539" i="16"/>
  <c r="K363" i="14"/>
  <c r="J364" i="14"/>
  <c r="J363" i="14"/>
  <c r="K111" i="14"/>
  <c r="J111" i="14"/>
  <c r="A34" i="13"/>
  <c r="A32" i="13"/>
  <c r="A31" i="13"/>
  <c r="P3" i="4"/>
  <c r="A30" i="13"/>
  <c r="A29" i="13"/>
  <c r="A28" i="13"/>
  <c r="P41" i="4"/>
  <c r="P40" i="4"/>
  <c r="P39" i="4"/>
  <c r="P38" i="4"/>
  <c r="K422" i="14"/>
  <c r="K423" i="14"/>
  <c r="J422" i="14"/>
  <c r="J423" i="14"/>
  <c r="P37" i="4"/>
  <c r="Q37" i="4" s="1"/>
  <c r="B31" i="4" s="1"/>
  <c r="A19" i="10"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R1137" i="16"/>
  <c r="E1193" i="16"/>
  <c r="X1193" i="16" s="1"/>
  <c r="H1237" i="16"/>
  <c r="I1451" i="16"/>
  <c r="I1479" i="16"/>
  <c r="F1507" i="16"/>
  <c r="R1547" i="16"/>
  <c r="G1555" i="16"/>
  <c r="J1561" i="16"/>
  <c r="I1563" i="16"/>
  <c r="F1601" i="16"/>
  <c r="G1603" i="16"/>
  <c r="G1635" i="16"/>
  <c r="F1691" i="16"/>
  <c r="G1787" i="16"/>
  <c r="I1795" i="16"/>
  <c r="F1803" i="16"/>
  <c r="F1815" i="16"/>
  <c r="H1867" i="16"/>
  <c r="F1891" i="16"/>
  <c r="I193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I12" i="10" s="1"/>
  <c r="A4" i="13"/>
  <c r="A3" i="13"/>
  <c r="A41" i="2" s="1"/>
  <c r="A2" i="13"/>
  <c r="AB2505" i="16"/>
  <c r="B21" i="10"/>
  <c r="G21" i="10"/>
  <c r="B16" i="10"/>
  <c r="F26" i="10" s="1"/>
  <c r="J6" i="14"/>
  <c r="J9" i="14"/>
  <c r="J10" i="14"/>
  <c r="J11" i="14"/>
  <c r="J5" i="14"/>
  <c r="K5" i="14"/>
  <c r="J7" i="14"/>
  <c r="J8" i="14"/>
  <c r="D11" i="4"/>
  <c r="B4" i="10"/>
  <c r="G4" i="10" s="1"/>
  <c r="H4" i="10" s="1"/>
  <c r="D4" i="10" s="1"/>
  <c r="B5" i="10"/>
  <c r="G5" i="10" s="1"/>
  <c r="H5" i="10" s="1"/>
  <c r="D5" i="10" s="1"/>
  <c r="F61" i="10"/>
  <c r="C2" i="10" s="1"/>
  <c r="B17" i="10"/>
  <c r="F22" i="10" s="1"/>
  <c r="B18" i="10"/>
  <c r="F28" i="10" s="1"/>
  <c r="B51" i="10"/>
  <c r="G51" i="10" s="1"/>
  <c r="B52" i="10"/>
  <c r="G52" i="10"/>
  <c r="B6" i="10"/>
  <c r="G6" i="10" s="1"/>
  <c r="B22" i="10"/>
  <c r="G22" i="10" s="1"/>
  <c r="B23" i="10"/>
  <c r="G23" i="10" s="1"/>
  <c r="B28" i="10"/>
  <c r="G28" i="10" s="1"/>
  <c r="B9" i="10"/>
  <c r="G9" i="10" s="1"/>
  <c r="H9" i="10" s="1"/>
  <c r="D9" i="10" s="1"/>
  <c r="B8" i="10"/>
  <c r="G8" i="10" s="1"/>
  <c r="H8" i="10" s="1"/>
  <c r="D8" i="10" s="1"/>
  <c r="B7" i="10"/>
  <c r="G7" i="10" s="1"/>
  <c r="H7" i="10" s="1"/>
  <c r="D7" i="10" s="1"/>
  <c r="B13" i="10"/>
  <c r="G13" i="10" s="1"/>
  <c r="H13" i="10" s="1"/>
  <c r="D13" i="10" s="1"/>
  <c r="B12" i="10"/>
  <c r="G12" i="10" s="1"/>
  <c r="H12" i="10" s="1"/>
  <c r="D12" i="10" s="1"/>
  <c r="G61" i="10"/>
  <c r="B61" i="10" s="1"/>
  <c r="B31" i="10"/>
  <c r="G31" i="10"/>
  <c r="B32" i="10"/>
  <c r="G32" i="10" s="1"/>
  <c r="B33" i="10"/>
  <c r="G33" i="10" s="1"/>
  <c r="B30" i="10"/>
  <c r="G30" i="10" s="1"/>
  <c r="B11" i="10"/>
  <c r="G11" i="10" s="1"/>
  <c r="H11" i="10" s="1"/>
  <c r="D11" i="10" s="1"/>
  <c r="B10" i="10"/>
  <c r="G10" i="10" s="1"/>
  <c r="H10" i="10" s="1"/>
  <c r="D10" i="10" s="1"/>
  <c r="A5" i="4"/>
  <c r="B60" i="10"/>
  <c r="G60" i="10"/>
  <c r="B59" i="10"/>
  <c r="G59" i="10" s="1"/>
  <c r="B58" i="10"/>
  <c r="G58" i="10" s="1"/>
  <c r="B56" i="10"/>
  <c r="G56" i="10" s="1"/>
  <c r="B55" i="10"/>
  <c r="G55" i="10" s="1"/>
  <c r="B54" i="10"/>
  <c r="G54" i="10" s="1"/>
  <c r="B53" i="10"/>
  <c r="G53" i="10" s="1"/>
  <c r="B50" i="10"/>
  <c r="G50" i="10" s="1"/>
  <c r="B48" i="10"/>
  <c r="G48" i="10"/>
  <c r="B47" i="10"/>
  <c r="G47" i="10" s="1"/>
  <c r="B46" i="10"/>
  <c r="G46" i="10"/>
  <c r="B45" i="10"/>
  <c r="G45" i="10" s="1"/>
  <c r="B43" i="10"/>
  <c r="G43" i="10"/>
  <c r="B42" i="10"/>
  <c r="G42" i="10" s="1"/>
  <c r="B41" i="10"/>
  <c r="G41" i="10" s="1"/>
  <c r="B40" i="10"/>
  <c r="G40" i="10" s="1"/>
  <c r="B38" i="10"/>
  <c r="G38" i="10" s="1"/>
  <c r="B37" i="10"/>
  <c r="G37" i="10" s="1"/>
  <c r="B36" i="10"/>
  <c r="G36" i="10"/>
  <c r="B35" i="10"/>
  <c r="G35" i="10" s="1"/>
  <c r="B27" i="10"/>
  <c r="G27" i="10"/>
  <c r="B26" i="10"/>
  <c r="G26" i="10" s="1"/>
  <c r="B25" i="10"/>
  <c r="G25" i="10" s="1"/>
  <c r="H14" i="10"/>
  <c r="H61" i="4"/>
  <c r="B86" i="4"/>
  <c r="A11" i="2"/>
  <c r="H1321" i="16"/>
  <c r="F4" i="16"/>
  <c r="J42" i="10"/>
  <c r="J38" i="10"/>
  <c r="I23" i="10"/>
  <c r="A53" i="2"/>
  <c r="A18" i="2"/>
  <c r="I18" i="10"/>
  <c r="J37" i="10"/>
  <c r="A71" i="2"/>
  <c r="A28" i="2"/>
  <c r="A4" i="16"/>
  <c r="I11" i="10"/>
  <c r="C4" i="14"/>
  <c r="B3" i="16"/>
  <c r="H1365" i="16"/>
  <c r="J1809" i="16"/>
  <c r="B18" i="4"/>
  <c r="A10" i="10" s="1"/>
  <c r="B29" i="3"/>
  <c r="I68" i="4"/>
  <c r="F27" i="10"/>
  <c r="F32" i="10" s="1"/>
  <c r="F42" i="10"/>
  <c r="H42" i="10" s="1"/>
  <c r="D42" i="10" s="1"/>
  <c r="F47" i="10"/>
  <c r="H47" i="10" s="1"/>
  <c r="D47" i="10" s="1"/>
  <c r="F40" i="10"/>
  <c r="H40" i="10" s="1"/>
  <c r="D40" i="10" s="1"/>
  <c r="D15" i="10"/>
  <c r="H61" i="10"/>
  <c r="D61" i="10" s="1"/>
  <c r="I4" i="4"/>
  <c r="J5" i="10"/>
  <c r="J7" i="10"/>
  <c r="A10" i="2"/>
  <c r="B3" i="10"/>
  <c r="B7" i="4"/>
  <c r="J18" i="10"/>
  <c r="B27" i="3"/>
  <c r="H68" i="4"/>
  <c r="J12" i="10"/>
  <c r="E4" i="14"/>
  <c r="A42" i="2"/>
  <c r="C12" i="3"/>
  <c r="A4" i="14"/>
  <c r="J27" i="10"/>
  <c r="I4" i="10"/>
  <c r="C5" i="3"/>
  <c r="B28" i="4"/>
  <c r="B40" i="4"/>
  <c r="B58" i="4" s="1"/>
  <c r="A42" i="10" s="1"/>
  <c r="H4" i="16"/>
  <c r="A27" i="2"/>
  <c r="J8" i="10"/>
  <c r="B24" i="4"/>
  <c r="B14" i="4"/>
  <c r="B26" i="3"/>
  <c r="D3" i="10"/>
  <c r="J35" i="10"/>
  <c r="I25" i="10"/>
  <c r="I27" i="10"/>
  <c r="I38" i="10"/>
  <c r="C13" i="3"/>
  <c r="I9" i="10"/>
  <c r="B5" i="3"/>
  <c r="B67" i="4"/>
  <c r="F37" i="10"/>
  <c r="J47" i="10"/>
  <c r="N4" i="16"/>
  <c r="C29" i="3"/>
  <c r="A23" i="2"/>
  <c r="I4" i="16"/>
  <c r="C15" i="3"/>
  <c r="J59" i="10"/>
  <c r="A2" i="2"/>
  <c r="J6" i="10"/>
  <c r="J1787" i="16"/>
  <c r="R33" i="16"/>
  <c r="G1913" i="16"/>
  <c r="H1795" i="16"/>
  <c r="E1377" i="16"/>
  <c r="X1377" i="16" s="1"/>
  <c r="E1755" i="16"/>
  <c r="X1755" i="16" s="1"/>
  <c r="J1755" i="16"/>
  <c r="G1755" i="16"/>
  <c r="R1755" i="16"/>
  <c r="E1831" i="16"/>
  <c r="X1831" i="16" s="1"/>
  <c r="H1831" i="16"/>
  <c r="E1691" i="16"/>
  <c r="X1691" i="16" s="1"/>
  <c r="G1059" i="16"/>
  <c r="J1059" i="16"/>
  <c r="E1795" i="16"/>
  <c r="X1795" i="16" s="1"/>
  <c r="E1059" i="16"/>
  <c r="X1059" i="16" s="1"/>
  <c r="R1321" i="16"/>
  <c r="E1321" i="16"/>
  <c r="X1321" i="16" s="1"/>
  <c r="J147" i="16"/>
  <c r="G147" i="16"/>
  <c r="E147" i="16"/>
  <c r="G97" i="16"/>
  <c r="I1321" i="16"/>
  <c r="I1867" i="16"/>
  <c r="G1321" i="16"/>
  <c r="G2123" i="16"/>
  <c r="R1059" i="16"/>
  <c r="H1059" i="16"/>
  <c r="J2017" i="16"/>
  <c r="J129" i="16"/>
  <c r="H129" i="16"/>
  <c r="R89" i="16"/>
  <c r="E705" i="16"/>
  <c r="X705" i="16" s="1"/>
  <c r="G571" i="16"/>
  <c r="I219" i="16"/>
  <c r="R219" i="16"/>
  <c r="F219" i="16"/>
  <c r="J219" i="16"/>
  <c r="E211" i="16"/>
  <c r="I203" i="16"/>
  <c r="G199" i="16"/>
  <c r="J195" i="16"/>
  <c r="R195" i="16"/>
  <c r="H191" i="16"/>
  <c r="H179" i="16"/>
  <c r="R179" i="16"/>
  <c r="F179" i="16"/>
  <c r="E165" i="16"/>
  <c r="H165" i="16"/>
  <c r="H147" i="16"/>
  <c r="F147" i="16"/>
  <c r="F125" i="16"/>
  <c r="I125" i="16"/>
  <c r="R97" i="16"/>
  <c r="E97" i="16"/>
  <c r="G83" i="16"/>
  <c r="E83" i="16"/>
  <c r="R37" i="16"/>
  <c r="H97" i="16"/>
  <c r="I147" i="16"/>
  <c r="R147" i="16"/>
  <c r="E219" i="16"/>
  <c r="I115" i="16"/>
  <c r="J97" i="16"/>
  <c r="R1051" i="16"/>
  <c r="F205" i="16"/>
  <c r="H219" i="16"/>
  <c r="G195" i="16"/>
  <c r="F1145" i="16"/>
  <c r="R1365" i="16"/>
  <c r="G1253" i="16"/>
  <c r="E1253" i="16"/>
  <c r="X1253" i="16" s="1"/>
  <c r="I1319" i="16"/>
  <c r="H1257" i="16"/>
  <c r="F1181" i="16"/>
  <c r="R1181" i="16"/>
  <c r="I1165" i="16"/>
  <c r="J1141" i="16"/>
  <c r="J1125" i="16"/>
  <c r="H1125" i="16"/>
  <c r="E1085" i="16"/>
  <c r="X1085" i="16" s="1"/>
  <c r="E892" i="16"/>
  <c r="X892" i="16" s="1"/>
  <c r="F1969" i="16"/>
  <c r="I2123" i="16"/>
  <c r="J1585" i="16"/>
  <c r="G1545" i="16"/>
  <c r="E1437" i="16"/>
  <c r="X1437" i="16" s="1"/>
  <c r="E448" i="16"/>
  <c r="J2123" i="16"/>
  <c r="G548" i="16"/>
  <c r="R2017" i="16"/>
  <c r="G1693" i="16"/>
  <c r="H1601" i="16"/>
  <c r="G125" i="16"/>
  <c r="F860" i="16"/>
  <c r="J1201" i="16"/>
  <c r="J1691" i="16"/>
  <c r="R1417" i="16"/>
  <c r="I1253" i="16"/>
  <c r="I1137" i="16"/>
  <c r="F1253" i="16"/>
  <c r="H196" i="16"/>
  <c r="E1713" i="16"/>
  <c r="X1713" i="16" s="1"/>
  <c r="J1473" i="16"/>
  <c r="J1342" i="16"/>
  <c r="E1109" i="16"/>
  <c r="X1109" i="16" s="1"/>
  <c r="I1109" i="16"/>
  <c r="G1109" i="16"/>
  <c r="J1109" i="16"/>
  <c r="G1105" i="16"/>
  <c r="I156" i="16"/>
  <c r="J1321" i="16"/>
  <c r="F1321" i="16"/>
  <c r="J768" i="16"/>
  <c r="R1339" i="16"/>
  <c r="F2275" i="16"/>
  <c r="E2275" i="16"/>
  <c r="X2275" i="16" s="1"/>
  <c r="J2275" i="16"/>
  <c r="J1927" i="16"/>
  <c r="F1819" i="16"/>
  <c r="R1819" i="16"/>
  <c r="G1819" i="16"/>
  <c r="H1819" i="16"/>
  <c r="F1807" i="16"/>
  <c r="J1771" i="16"/>
  <c r="I1771" i="16"/>
  <c r="E1771" i="16"/>
  <c r="X1771" i="16" s="1"/>
  <c r="R1747" i="16"/>
  <c r="J1747" i="16"/>
  <c r="F1747" i="16"/>
  <c r="G1747" i="16"/>
  <c r="F1727" i="16"/>
  <c r="J1727" i="16"/>
  <c r="G1392" i="16"/>
  <c r="H1301" i="16"/>
  <c r="H553" i="16"/>
  <c r="F351" i="16"/>
  <c r="F1771" i="16"/>
  <c r="I1101" i="16"/>
  <c r="H1881" i="16"/>
  <c r="J89" i="16"/>
  <c r="H1955" i="16"/>
  <c r="E1955" i="16"/>
  <c r="X1955" i="16" s="1"/>
  <c r="R1955" i="16"/>
  <c r="J1931" i="16"/>
  <c r="E1931" i="16"/>
  <c r="X1931" i="16" s="1"/>
  <c r="F1931" i="16"/>
  <c r="H1931" i="16"/>
  <c r="G1931" i="16"/>
  <c r="R1931" i="16"/>
  <c r="R1911" i="16"/>
  <c r="F1827" i="16"/>
  <c r="G1827" i="16"/>
  <c r="I1827" i="16"/>
  <c r="H1827" i="16"/>
  <c r="E1827" i="16"/>
  <c r="X1827" i="16" s="1"/>
  <c r="J1827" i="16"/>
  <c r="R1827" i="16"/>
  <c r="G1739" i="16"/>
  <c r="R1723" i="16"/>
  <c r="G1723" i="16"/>
  <c r="F1723" i="16"/>
  <c r="E1723" i="16"/>
  <c r="X1723" i="16" s="1"/>
  <c r="H1723" i="16"/>
  <c r="H1616" i="16"/>
  <c r="H1369" i="16"/>
  <c r="E1317" i="16"/>
  <c r="X1317" i="16" s="1"/>
  <c r="I1317" i="16"/>
  <c r="G1317" i="16"/>
  <c r="R279" i="16"/>
  <c r="I279" i="16"/>
  <c r="I1723" i="16"/>
  <c r="I1747" i="16"/>
  <c r="E2403" i="16"/>
  <c r="X2403" i="16" s="1"/>
  <c r="G2403" i="16"/>
  <c r="H2352" i="16"/>
  <c r="E2100" i="16"/>
  <c r="X2100" i="16" s="1"/>
  <c r="F2238" i="16"/>
  <c r="H1767" i="16"/>
  <c r="J1955" i="16"/>
  <c r="J1723" i="16"/>
  <c r="J1819" i="16"/>
  <c r="R1551" i="16"/>
  <c r="H1551" i="16"/>
  <c r="I1551" i="16"/>
  <c r="H1911" i="16"/>
  <c r="J1377" i="16"/>
  <c r="G1537" i="16"/>
  <c r="I2017" i="16"/>
  <c r="I187" i="16"/>
  <c r="H187" i="16"/>
  <c r="E187" i="16"/>
  <c r="E1453" i="16"/>
  <c r="X1453" i="16" s="1"/>
  <c r="R2147" i="16"/>
  <c r="G2083" i="16"/>
  <c r="F2083" i="16"/>
  <c r="E2083" i="16"/>
  <c r="X2083" i="16" s="1"/>
  <c r="G284" i="16"/>
  <c r="G1657" i="16"/>
  <c r="E69" i="16"/>
  <c r="J69" i="16"/>
  <c r="R101" i="16"/>
  <c r="J101" i="16"/>
  <c r="G1275" i="16"/>
  <c r="E1707" i="16"/>
  <c r="X1707" i="16" s="1"/>
  <c r="H1707" i="16"/>
  <c r="J1703" i="16"/>
  <c r="I1703" i="16"/>
  <c r="E1703" i="16"/>
  <c r="X1703" i="16" s="1"/>
  <c r="H1611" i="16"/>
  <c r="I1611" i="16"/>
  <c r="F1611" i="16"/>
  <c r="I1607" i="16"/>
  <c r="E1603" i="16"/>
  <c r="X1603" i="16" s="1"/>
  <c r="J1603" i="16"/>
  <c r="R1603" i="16"/>
  <c r="H1603" i="16"/>
  <c r="F1603" i="16"/>
  <c r="I1603" i="16"/>
  <c r="I1599" i="16"/>
  <c r="H1599" i="16"/>
  <c r="G1599" i="16"/>
  <c r="E1587" i="16"/>
  <c r="X1587" i="16" s="1"/>
  <c r="H1587" i="16"/>
  <c r="R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E217" i="16"/>
  <c r="I69" i="16"/>
  <c r="G1497" i="16"/>
  <c r="G1567" i="16"/>
  <c r="G1293" i="16"/>
  <c r="E179" i="16"/>
  <c r="J2486" i="16"/>
  <c r="J183" i="16"/>
  <c r="G183" i="16"/>
  <c r="I183" i="16"/>
  <c r="R183" i="16"/>
  <c r="H183" i="16"/>
  <c r="E183" i="16"/>
  <c r="F183" i="16"/>
  <c r="J179" i="16"/>
  <c r="I179" i="16"/>
  <c r="G179" i="16"/>
  <c r="I171" i="16"/>
  <c r="G171" i="16"/>
  <c r="E171" i="16"/>
  <c r="G1051" i="16"/>
  <c r="E1051" i="16"/>
  <c r="X1051" i="16" s="1"/>
  <c r="I1051" i="16"/>
  <c r="I1273"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2160" i="16"/>
  <c r="X2160" i="16" s="1"/>
  <c r="F2135" i="16"/>
  <c r="R121" i="16"/>
  <c r="I107" i="16"/>
  <c r="J1711" i="16"/>
  <c r="R1697" i="16"/>
  <c r="I1803" i="16"/>
  <c r="H1803" i="16"/>
  <c r="J1101" i="16"/>
  <c r="F1169" i="16"/>
  <c r="H896" i="16"/>
  <c r="G1670" i="16"/>
  <c r="R1153" i="16"/>
  <c r="J1153" i="16"/>
  <c r="E1153" i="16"/>
  <c r="X1153" i="16" s="1"/>
  <c r="G1944" i="16"/>
  <c r="H1534" i="16"/>
  <c r="I1307" i="16"/>
  <c r="J1307" i="16"/>
  <c r="E1225" i="16"/>
  <c r="X1225" i="16" s="1"/>
  <c r="F1213" i="16"/>
  <c r="R1213" i="16"/>
  <c r="G1145" i="16"/>
  <c r="E1145" i="16"/>
  <c r="X1145" i="16" s="1"/>
  <c r="I1141" i="16"/>
  <c r="J1129" i="16"/>
  <c r="E1129" i="16"/>
  <c r="X1129" i="16" s="1"/>
  <c r="F1125" i="16"/>
  <c r="E1125" i="16"/>
  <c r="X1125" i="16" s="1"/>
  <c r="I1125" i="16"/>
  <c r="R998" i="16"/>
  <c r="R496" i="16"/>
  <c r="I1691" i="16"/>
  <c r="I1721" i="16"/>
  <c r="J1276" i="16"/>
  <c r="E1767" i="16"/>
  <c r="X1767" i="16" s="1"/>
  <c r="F1737" i="16"/>
  <c r="F1273" i="16"/>
  <c r="J1695" i="16"/>
  <c r="E1429" i="16"/>
  <c r="X1429" i="16" s="1"/>
  <c r="H1798" i="16"/>
  <c r="G1711" i="16"/>
  <c r="F69" i="16"/>
  <c r="R1776" i="16"/>
  <c r="I1839" i="16"/>
  <c r="R1867" i="16"/>
  <c r="G1125" i="16"/>
  <c r="R1307" i="16"/>
  <c r="F1307" i="16"/>
  <c r="H1575" i="16"/>
  <c r="G1575" i="16"/>
  <c r="I1145" i="16"/>
  <c r="H1849" i="16"/>
  <c r="I1849" i="16"/>
  <c r="E2500" i="16"/>
  <c r="X2500" i="16" s="1"/>
  <c r="J1288" i="16"/>
  <c r="F1129" i="16"/>
  <c r="H2083" i="16"/>
  <c r="G157" i="16"/>
  <c r="E1401" i="16"/>
  <c r="X1401" i="16" s="1"/>
  <c r="H1101" i="16"/>
  <c r="F1101" i="16"/>
  <c r="E1101" i="16"/>
  <c r="X1101" i="16" s="1"/>
  <c r="H348" i="16"/>
  <c r="E2414" i="16"/>
  <c r="X2414" i="16" s="1"/>
  <c r="J1273" i="16"/>
  <c r="R69" i="16"/>
  <c r="G1737" i="16"/>
  <c r="I1497" i="16"/>
  <c r="F1767" i="16"/>
  <c r="R1767" i="16"/>
  <c r="F1533" i="16"/>
  <c r="F1711" i="16"/>
  <c r="H69" i="16"/>
  <c r="F1867" i="16"/>
  <c r="R1125" i="16"/>
  <c r="G1257" i="16"/>
  <c r="I1225" i="16"/>
  <c r="R1145" i="16"/>
  <c r="R2478" i="16"/>
  <c r="H1879" i="16"/>
  <c r="H1646" i="16"/>
  <c r="E1867" i="16"/>
  <c r="X1867" i="16" s="1"/>
  <c r="R1129" i="16"/>
  <c r="J1948" i="16"/>
  <c r="H1201" i="16"/>
  <c r="I1201" i="16"/>
  <c r="R1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s="1"/>
  <c r="G1817" i="16"/>
  <c r="G303" i="16"/>
  <c r="J1715" i="16"/>
  <c r="G1715" i="16"/>
  <c r="R1715" i="16"/>
  <c r="F1715" i="16"/>
  <c r="I2087" i="16"/>
  <c r="R2087" i="16"/>
  <c r="R706" i="16"/>
  <c r="E1516" i="16"/>
  <c r="X1516" i="16" s="1"/>
  <c r="F1464" i="16"/>
  <c r="G1243" i="16"/>
  <c r="G1203" i="16"/>
  <c r="G1187" i="16"/>
  <c r="G1163"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s="1"/>
  <c r="J65" i="16"/>
  <c r="R65" i="16"/>
  <c r="G65" i="16"/>
  <c r="G1479" i="16"/>
  <c r="E1340" i="16"/>
  <c r="X1340" i="16" s="1"/>
  <c r="E1281" i="16"/>
  <c r="X1281" i="16" s="1"/>
  <c r="H1281" i="16"/>
  <c r="G287" i="16"/>
  <c r="F281" i="16"/>
  <c r="G255" i="16"/>
  <c r="G243" i="16"/>
  <c r="J231" i="16"/>
  <c r="H231" i="16"/>
  <c r="G1165" i="16"/>
  <c r="R1165" i="16"/>
  <c r="G764" i="16"/>
  <c r="I1181" i="16"/>
  <c r="G1181" i="16"/>
  <c r="J1181" i="16"/>
  <c r="H1181" i="16"/>
  <c r="E2323" i="16"/>
  <c r="X2323" i="16" s="1"/>
  <c r="F2268" i="16"/>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E1095" i="16"/>
  <c r="X1095" i="16" s="1"/>
  <c r="H582" i="16"/>
  <c r="R1212" i="16"/>
  <c r="I1649" i="16"/>
  <c r="F726" i="16"/>
  <c r="H810" i="16"/>
  <c r="H89" i="16"/>
  <c r="H1165" i="16"/>
  <c r="F1165" i="16"/>
  <c r="R1913" i="16"/>
  <c r="H1463" i="16"/>
  <c r="E1659" i="16"/>
  <c r="X1659" i="16" s="1"/>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I120"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R1948" i="16"/>
  <c r="G1639" i="16"/>
  <c r="I1983" i="16"/>
  <c r="R1639" i="16"/>
  <c r="I1945" i="16"/>
  <c r="E1181" i="16"/>
  <c r="X1181" i="16" s="1"/>
  <c r="F1110" i="16"/>
  <c r="H2446" i="16"/>
  <c r="G263" i="16"/>
  <c r="E275" i="16"/>
  <c r="H279" i="16"/>
  <c r="H704" i="16"/>
  <c r="F1635" i="16"/>
  <c r="H1913" i="16"/>
  <c r="R1655" i="16"/>
  <c r="G165" i="16"/>
  <c r="J165" i="16"/>
  <c r="I165" i="16"/>
  <c r="R165"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G1301" i="16"/>
  <c r="J802" i="16"/>
  <c r="F1301" i="16"/>
  <c r="F328" i="16"/>
  <c r="I321" i="16"/>
  <c r="G1691" i="16"/>
  <c r="R1691" i="16"/>
  <c r="G1095" i="16"/>
  <c r="R1095" i="16"/>
  <c r="H1095" i="16"/>
  <c r="I1095" i="16"/>
  <c r="G1652" i="16"/>
  <c r="G1136" i="16"/>
  <c r="J1237" i="16"/>
  <c r="I1237" i="16"/>
  <c r="R1237" i="16"/>
  <c r="E1237" i="16"/>
  <c r="X1237" i="16" s="1"/>
  <c r="F1237" i="16"/>
  <c r="G1237" i="16"/>
  <c r="E2501" i="16"/>
  <c r="X2501" i="16" s="1"/>
  <c r="R2167" i="16"/>
  <c r="G1325" i="16"/>
  <c r="G1687" i="16"/>
  <c r="G756" i="16"/>
  <c r="H1479" i="16"/>
  <c r="J1479" i="16"/>
  <c r="F1479" i="16"/>
  <c r="E1479" i="16"/>
  <c r="X1479" i="16" s="1"/>
  <c r="R1645" i="16"/>
  <c r="H2238" i="16"/>
  <c r="G2238" i="16"/>
  <c r="F344" i="16"/>
  <c r="R1675" i="16"/>
  <c r="H1928" i="16"/>
  <c r="G69" i="16"/>
  <c r="I1715" i="16"/>
  <c r="H1715" i="16"/>
  <c r="E1715" i="16"/>
  <c r="X1715" i="16" s="1"/>
  <c r="R215" i="16"/>
  <c r="J215" i="16"/>
  <c r="I215" i="16"/>
  <c r="H215" i="16"/>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J130" i="16"/>
  <c r="H291" i="16"/>
  <c r="J291" i="16"/>
  <c r="R291" i="16"/>
  <c r="G2211" i="16"/>
  <c r="G2172" i="16"/>
  <c r="G2103" i="16"/>
  <c r="I2091" i="16"/>
  <c r="F2091" i="16"/>
  <c r="E2091" i="16"/>
  <c r="X2091" i="16" s="1"/>
  <c r="R2059" i="16"/>
  <c r="J968" i="16"/>
  <c r="F890" i="16"/>
  <c r="I1843" i="16"/>
  <c r="J860" i="16"/>
  <c r="H1895" i="16"/>
  <c r="F83" i="16"/>
  <c r="R51" i="16"/>
  <c r="G1889" i="16"/>
  <c r="G2091" i="16"/>
  <c r="I133" i="16"/>
  <c r="G99" i="16"/>
  <c r="G956" i="16"/>
  <c r="F539" i="16"/>
  <c r="E539" i="16"/>
  <c r="G539" i="16"/>
  <c r="H409" i="16"/>
  <c r="G228"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I2001" i="16"/>
  <c r="J2091" i="16"/>
  <c r="E1649" i="16"/>
  <c r="X1649" i="16" s="1"/>
  <c r="F2001" i="16"/>
  <c r="J539"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E751" i="16"/>
  <c r="X751" i="16" s="1"/>
  <c r="F676" i="16"/>
  <c r="J676" i="16"/>
  <c r="I670" i="16"/>
  <c r="G657" i="16"/>
  <c r="J2171" i="16"/>
  <c r="F1843" i="16"/>
  <c r="H2468" i="16"/>
  <c r="E860" i="16"/>
  <c r="X860" i="16" s="1"/>
  <c r="R1895" i="16"/>
  <c r="R1989" i="16"/>
  <c r="H317" i="16"/>
  <c r="F563" i="16"/>
  <c r="H563" i="16"/>
  <c r="I2147" i="16"/>
  <c r="I1699" i="16"/>
  <c r="H1581" i="16"/>
  <c r="F93" i="16"/>
  <c r="I99" i="16"/>
  <c r="F444" i="16"/>
  <c r="E444" i="16"/>
  <c r="R172" i="16"/>
  <c r="R335" i="16"/>
  <c r="R2091" i="16"/>
  <c r="J2190" i="16"/>
  <c r="H335" i="16"/>
  <c r="H539" i="16"/>
  <c r="J133" i="16"/>
  <c r="R507" i="16"/>
  <c r="E107" i="16"/>
  <c r="G107" i="16"/>
  <c r="F85"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F291" i="16"/>
  <c r="I1173" i="16"/>
  <c r="E1173" i="16"/>
  <c r="X1173" i="16" s="1"/>
  <c r="R2323" i="16"/>
  <c r="F1879" i="16"/>
  <c r="E1879" i="16"/>
  <c r="X1879" i="16" s="1"/>
  <c r="I1879" i="16"/>
  <c r="F1349" i="16"/>
  <c r="J567" i="16"/>
  <c r="I1261" i="16"/>
  <c r="E666" i="16"/>
  <c r="X666" i="16" s="1"/>
  <c r="G2188" i="16"/>
  <c r="I2444" i="16"/>
  <c r="I116" i="16"/>
  <c r="J116" i="16"/>
  <c r="R524" i="16"/>
  <c r="I2503" i="16"/>
  <c r="E2503" i="16"/>
  <c r="X2503" i="16" s="1"/>
  <c r="R2503" i="16"/>
  <c r="R1577" i="16"/>
  <c r="I1537" i="16"/>
  <c r="I2164" i="16"/>
  <c r="J1824" i="16"/>
  <c r="I1824" i="16"/>
  <c r="F1324" i="16"/>
  <c r="G1324" i="16"/>
  <c r="E1551" i="16"/>
  <c r="X1551" i="16" s="1"/>
  <c r="G1551" i="16"/>
  <c r="I1683" i="16"/>
  <c r="F1683" i="16"/>
  <c r="G1683" i="16"/>
  <c r="J1683" i="16"/>
  <c r="E788" i="16"/>
  <c r="X788" i="16" s="1"/>
  <c r="H523" i="16"/>
  <c r="R523" i="16"/>
  <c r="G523" i="16"/>
  <c r="I281" i="16"/>
  <c r="J1689" i="16"/>
  <c r="R1689" i="16"/>
  <c r="H1689" i="16"/>
  <c r="E1689" i="16"/>
  <c r="X1689" i="16" s="1"/>
  <c r="E371" i="16"/>
  <c r="F371" i="16"/>
  <c r="G371" i="16"/>
  <c r="R371" i="16"/>
  <c r="J544" i="16"/>
  <c r="J303" i="16"/>
  <c r="F303" i="16"/>
  <c r="H1275" i="16"/>
  <c r="J1275" i="16"/>
  <c r="J1712" i="16"/>
  <c r="I1712" i="16"/>
  <c r="E1639" i="16"/>
  <c r="X1639" i="16" s="1"/>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R129" i="16"/>
  <c r="E129" i="16"/>
  <c r="I273" i="16"/>
  <c r="H1137" i="16"/>
  <c r="F1137" i="16"/>
  <c r="G1137" i="16"/>
  <c r="H1313" i="16"/>
  <c r="H75" i="16"/>
  <c r="F75" i="16"/>
  <c r="E1191" i="16"/>
  <c r="X1191" i="16" s="1"/>
  <c r="H1191" i="16"/>
  <c r="G1191" i="16"/>
  <c r="H1408" i="16"/>
  <c r="F1748" i="16"/>
  <c r="F1297" i="16"/>
  <c r="G1297" i="16"/>
  <c r="H1297" i="16"/>
  <c r="R2009" i="16"/>
  <c r="F2009" i="16"/>
  <c r="R1235" i="16"/>
  <c r="J1235" i="16"/>
  <c r="I1633" i="16"/>
  <c r="J1633" i="16"/>
  <c r="F1633" i="16"/>
  <c r="F784" i="16"/>
  <c r="I2184" i="16"/>
  <c r="J2184" i="16"/>
  <c r="R138" i="16"/>
  <c r="F138" i="16"/>
  <c r="F1550" i="16"/>
  <c r="I1365" i="16"/>
  <c r="E1365" i="16"/>
  <c r="X1365" i="16" s="1"/>
  <c r="G1365" i="16"/>
  <c r="G101" i="16"/>
  <c r="H101"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197" i="16"/>
  <c r="R1197" i="16"/>
  <c r="F1558" i="16"/>
  <c r="R1558" i="16"/>
  <c r="R83" i="16"/>
  <c r="I83" i="16"/>
  <c r="H83" i="16"/>
  <c r="J83" i="16"/>
  <c r="R1408" i="16"/>
  <c r="G1996" i="16"/>
  <c r="H1996" i="16"/>
  <c r="F1049"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70" i="16"/>
  <c r="E185" i="16"/>
  <c r="G185" i="16"/>
  <c r="H213" i="16"/>
  <c r="J412" i="16"/>
  <c r="J1179" i="16"/>
  <c r="R2076" i="16"/>
  <c r="R307" i="16"/>
  <c r="H307" i="16"/>
  <c r="G307" i="16"/>
  <c r="I1787" i="16"/>
  <c r="H1787" i="16"/>
  <c r="E1787" i="16"/>
  <c r="X1787" i="16" s="1"/>
  <c r="F1920" i="16"/>
  <c r="F1084" i="16"/>
  <c r="J1974" i="16"/>
  <c r="I638" i="16"/>
  <c r="I451" i="16"/>
  <c r="H451" i="16"/>
  <c r="E451" i="16"/>
  <c r="J451" i="16"/>
  <c r="G451" i="16"/>
  <c r="G253" i="16"/>
  <c r="F207" i="16"/>
  <c r="E207" i="16"/>
  <c r="I207" i="16"/>
  <c r="G207" i="16"/>
  <c r="H207" i="16"/>
  <c r="R134" i="16"/>
  <c r="E1032" i="16"/>
  <c r="X1032" i="16" s="1"/>
  <c r="E1157" i="16"/>
  <c r="X1157" i="16" s="1"/>
  <c r="F1157" i="16"/>
  <c r="H1157" i="16"/>
  <c r="G1147" i="16"/>
  <c r="R1134" i="16"/>
  <c r="I1134" i="16"/>
  <c r="G1057" i="16"/>
  <c r="G1045" i="16"/>
  <c r="G990" i="16"/>
  <c r="I954" i="16"/>
  <c r="J1137" i="16"/>
  <c r="E307" i="16"/>
  <c r="J1721" i="16"/>
  <c r="R1313" i="16"/>
  <c r="I1825" i="16"/>
  <c r="I129" i="16"/>
  <c r="F1787" i="16"/>
  <c r="F1365" i="16"/>
  <c r="R1795" i="16"/>
  <c r="J440" i="16"/>
  <c r="F65" i="16"/>
  <c r="E65" i="16"/>
  <c r="I2364" i="16"/>
  <c r="F101" i="16"/>
  <c r="I101" i="16"/>
  <c r="E1137" i="16"/>
  <c r="X1137" i="16" s="1"/>
  <c r="I307" i="16"/>
  <c r="F1313" i="16"/>
  <c r="H1846" i="16"/>
  <c r="R1825" i="16"/>
  <c r="H1825" i="16"/>
  <c r="I1884" i="16"/>
  <c r="I822" i="16"/>
  <c r="G129" i="16"/>
  <c r="F129" i="16"/>
  <c r="R1787" i="16"/>
  <c r="H1648" i="16"/>
  <c r="J1365" i="16"/>
  <c r="J1920" i="16"/>
  <c r="F1795" i="16"/>
  <c r="J1795" i="16"/>
  <c r="H65" i="16"/>
  <c r="E101" i="16"/>
  <c r="R53" i="16"/>
  <c r="I776" i="16"/>
  <c r="I1475" i="16"/>
  <c r="G1475" i="16"/>
  <c r="I1975" i="16"/>
  <c r="G762" i="16"/>
  <c r="E1643" i="16"/>
  <c r="X1643" i="16" s="1"/>
  <c r="R253" i="16"/>
  <c r="F451" i="16"/>
  <c r="J207" i="16"/>
  <c r="R1157" i="16"/>
  <c r="H2324" i="16"/>
  <c r="G1633" i="16"/>
  <c r="J586" i="16"/>
  <c r="H624" i="16"/>
  <c r="J1494" i="16"/>
  <c r="F2155" i="16"/>
  <c r="J2155" i="16"/>
  <c r="I2155" i="16"/>
  <c r="H2155" i="16"/>
  <c r="G2155" i="16"/>
  <c r="E1140" i="16"/>
  <c r="X1140" i="16" s="1"/>
  <c r="F1140" i="16"/>
  <c r="J1148" i="16"/>
  <c r="G277" i="16"/>
  <c r="E197" i="16"/>
  <c r="R300" i="16"/>
  <c r="F231" i="16"/>
  <c r="G231" i="16"/>
  <c r="I231" i="16"/>
  <c r="R231" i="16"/>
  <c r="E231" i="16"/>
  <c r="F513" i="16"/>
  <c r="J367" i="16"/>
  <c r="F367" i="16"/>
  <c r="R367" i="16"/>
  <c r="I367" i="16"/>
  <c r="E367" i="16"/>
  <c r="G367" i="16"/>
  <c r="H367" i="16"/>
  <c r="R1347" i="16"/>
  <c r="F1347" i="16"/>
  <c r="I1347" i="16"/>
  <c r="F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H107" i="16"/>
  <c r="G81" i="16"/>
  <c r="R320" i="16"/>
  <c r="G265" i="16"/>
  <c r="H265" i="16"/>
  <c r="F1607" i="16"/>
  <c r="R1607" i="16"/>
  <c r="J1592" i="16"/>
  <c r="I1561" i="16"/>
  <c r="G1561" i="16"/>
  <c r="F1561" i="16"/>
  <c r="H1543" i="16"/>
  <c r="R1543" i="16"/>
  <c r="G1526" i="16"/>
  <c r="R1396" i="16"/>
  <c r="G1368" i="16"/>
  <c r="G1288" i="16"/>
  <c r="H828" i="16"/>
  <c r="I828" i="16"/>
  <c r="G439" i="16"/>
  <c r="E271" i="16"/>
  <c r="H271" i="16"/>
  <c r="J271" i="16"/>
  <c r="R271" i="16"/>
  <c r="F187" i="16"/>
  <c r="G187" i="16"/>
  <c r="J187" i="16"/>
  <c r="G521" i="16"/>
  <c r="G291" i="16"/>
  <c r="I29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276" i="16"/>
  <c r="R1843" i="16"/>
  <c r="E952" i="16"/>
  <c r="X952" i="16" s="1"/>
  <c r="E2468" i="16"/>
  <c r="X2468" i="16" s="1"/>
  <c r="R942" i="16"/>
  <c r="I1196" i="16"/>
  <c r="F1417" i="16"/>
  <c r="J1063" i="16"/>
  <c r="J2501" i="16"/>
  <c r="R2501" i="16"/>
  <c r="I2167" i="16"/>
  <c r="F2167" i="16"/>
  <c r="G644" i="16"/>
  <c r="F1624" i="16"/>
  <c r="I1624" i="16"/>
  <c r="H2087" i="16"/>
  <c r="J1253" i="16"/>
  <c r="H81" i="16"/>
  <c r="F1736" i="16"/>
  <c r="H1097" i="16"/>
  <c r="J1507" i="16"/>
  <c r="G2228" i="16"/>
  <c r="R1569" i="16"/>
  <c r="J540" i="16"/>
  <c r="G343" i="16"/>
  <c r="R343" i="16"/>
  <c r="H343" i="16"/>
  <c r="I289" i="16"/>
  <c r="G664" i="16"/>
  <c r="H1075" i="16"/>
  <c r="I1075"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G1342" i="16"/>
  <c r="E1089" i="16"/>
  <c r="X1089" i="16" s="1"/>
  <c r="J1229" i="16"/>
  <c r="E115" i="16"/>
  <c r="F460" i="16"/>
  <c r="I1256" i="16"/>
  <c r="H1953" i="16"/>
  <c r="H892" i="16"/>
  <c r="E1662" i="16"/>
  <c r="X1662" i="16" s="1"/>
  <c r="H930" i="16"/>
  <c r="H571" i="16"/>
  <c r="F115" i="16"/>
  <c r="J520" i="16"/>
  <c r="G2291" i="16"/>
  <c r="G360" i="16"/>
  <c r="H115" i="16"/>
  <c r="F211" i="16"/>
  <c r="R115" i="16"/>
  <c r="E571" i="16"/>
  <c r="E2079" i="16"/>
  <c r="X2079" i="16" s="1"/>
  <c r="R449" i="16"/>
  <c r="E560" i="16"/>
  <c r="R102" i="16"/>
  <c r="E1673" i="16"/>
  <c r="X1673" i="16" s="1"/>
  <c r="J1516" i="16"/>
  <c r="I2291" i="16"/>
  <c r="E424" i="16"/>
  <c r="R504" i="16"/>
  <c r="J115" i="16"/>
  <c r="H1785" i="16"/>
  <c r="E2400" i="16"/>
  <c r="X2400" i="16" s="1"/>
  <c r="J211" i="16"/>
  <c r="J480" i="16"/>
  <c r="R232" i="16"/>
  <c r="H1510" i="16"/>
  <c r="R910" i="16"/>
  <c r="R536" i="16"/>
  <c r="J424" i="16"/>
  <c r="E1065" i="16"/>
  <c r="X1065" i="16" s="1"/>
  <c r="R158" i="16"/>
  <c r="R424" i="16"/>
  <c r="G339" i="16"/>
  <c r="G359" i="16"/>
  <c r="I1481" i="16"/>
  <c r="R1673" i="16"/>
  <c r="J1481" i="16"/>
  <c r="F368" i="16"/>
  <c r="G1663" i="16"/>
  <c r="R46" i="16"/>
  <c r="J384" i="16"/>
  <c r="J161" i="16"/>
  <c r="F161" i="16"/>
  <c r="I161"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R142" i="16"/>
  <c r="I1785" i="16"/>
  <c r="J1319" i="16"/>
  <c r="J552" i="16"/>
  <c r="R2400" i="16"/>
  <c r="G2400" i="16"/>
  <c r="F571" i="16"/>
  <c r="I1229" i="16"/>
  <c r="F256" i="16"/>
  <c r="R193" i="16"/>
  <c r="E1705" i="16"/>
  <c r="X1705" i="16" s="1"/>
  <c r="R1961" i="16"/>
  <c r="E1785" i="16"/>
  <c r="X1785" i="16" s="1"/>
  <c r="I1491" i="16"/>
  <c r="G555" i="16"/>
  <c r="G1961" i="16"/>
  <c r="G1144" i="16"/>
  <c r="R672" i="16"/>
  <c r="E978" i="16"/>
  <c r="X978" i="16" s="1"/>
  <c r="I978" i="16"/>
  <c r="J1398" i="16"/>
  <c r="E1541" i="16"/>
  <c r="X1541" i="16" s="1"/>
  <c r="I1774" i="16"/>
  <c r="I191" i="16"/>
  <c r="R191" i="16"/>
  <c r="J191" i="16"/>
  <c r="F191" i="16"/>
  <c r="E191" i="16"/>
  <c r="G191" i="16"/>
  <c r="J918" i="16"/>
  <c r="H1002" i="16"/>
  <c r="I1002" i="16"/>
  <c r="G1355" i="16"/>
  <c r="H1355" i="16"/>
  <c r="H2496" i="16"/>
  <c r="I2496" i="16"/>
  <c r="H2336" i="16"/>
  <c r="F2336" i="16"/>
  <c r="G2406" i="16"/>
  <c r="J2406" i="16"/>
  <c r="H61" i="16"/>
  <c r="J61" i="16"/>
  <c r="R61" i="16"/>
  <c r="H57" i="16"/>
  <c r="E57" i="16"/>
  <c r="R57" i="16"/>
  <c r="I57" i="16"/>
  <c r="R1774" i="16"/>
  <c r="R1433" i="16"/>
  <c r="I1433" i="16"/>
  <c r="E1449" i="16"/>
  <c r="X1449" i="16" s="1"/>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E139" i="16"/>
  <c r="F139" i="16"/>
  <c r="R139" i="16"/>
  <c r="H153" i="16"/>
  <c r="J153" i="16"/>
  <c r="E2291" i="16"/>
  <c r="X2291" i="16" s="1"/>
  <c r="F2291" i="16"/>
  <c r="R1510" i="16"/>
  <c r="R2291" i="16"/>
  <c r="I1510" i="16"/>
  <c r="H2291" i="16"/>
  <c r="J1671" i="16"/>
  <c r="F1217" i="16"/>
  <c r="E572" i="16"/>
  <c r="I1185" i="16"/>
  <c r="I1977" i="16"/>
  <c r="R946" i="16"/>
  <c r="G244" i="16"/>
  <c r="F308" i="16"/>
  <c r="J368" i="16"/>
  <c r="E564" i="16"/>
  <c r="G110" i="16"/>
  <c r="E396" i="16"/>
  <c r="E488" i="16"/>
  <c r="I854" i="16"/>
  <c r="G1229" i="16"/>
  <c r="E1229" i="16"/>
  <c r="X1229" i="16" s="1"/>
  <c r="H1229" i="16"/>
  <c r="G508" i="16"/>
  <c r="H508" i="16"/>
  <c r="R19" i="16"/>
  <c r="J67" i="16"/>
  <c r="R203" i="16"/>
  <c r="E203" i="16"/>
  <c r="J203" i="16"/>
  <c r="F203" i="16"/>
  <c r="G203" i="16"/>
  <c r="H203" i="16"/>
  <c r="R211" i="16"/>
  <c r="I211" i="16"/>
  <c r="R571" i="16"/>
  <c r="I384" i="16"/>
  <c r="F384" i="16"/>
  <c r="G189" i="16"/>
  <c r="G115" i="16"/>
  <c r="I199" i="16"/>
  <c r="R199" i="16"/>
  <c r="J199" i="16"/>
  <c r="H199" i="16"/>
  <c r="E199" i="16"/>
  <c r="F199" i="16"/>
  <c r="G211" i="16"/>
  <c r="R12" i="16"/>
  <c r="H211" i="16"/>
  <c r="I571" i="16"/>
  <c r="J571" i="16"/>
  <c r="G384" i="16"/>
  <c r="J113" i="16"/>
  <c r="F113" i="16"/>
  <c r="J117" i="16"/>
  <c r="J124" i="16"/>
  <c r="R124" i="16"/>
  <c r="I124" i="16"/>
  <c r="I268" i="16"/>
  <c r="E268"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I74" i="16"/>
  <c r="R74" i="16"/>
  <c r="E480" i="16"/>
  <c r="J1753" i="16"/>
  <c r="R1753" i="16"/>
  <c r="H2020" i="16"/>
  <c r="I2020" i="16"/>
  <c r="F1545" i="16"/>
  <c r="J1545" i="16"/>
  <c r="R692" i="16"/>
  <c r="H692" i="16"/>
  <c r="J1355" i="16"/>
  <c r="J380" i="16"/>
  <c r="J359" i="16"/>
  <c r="G501" i="16"/>
  <c r="H292" i="16"/>
  <c r="F1152" i="16"/>
  <c r="E1521" i="16"/>
  <c r="X1521" i="16" s="1"/>
  <c r="F1299" i="16"/>
  <c r="G1238" i="16"/>
  <c r="E1144" i="16"/>
  <c r="X1144" i="16" s="1"/>
  <c r="I1144" i="16"/>
  <c r="I1217" i="16"/>
  <c r="F1355" i="16"/>
  <c r="H1753" i="16"/>
  <c r="E1152" i="16"/>
  <c r="X1152" i="16" s="1"/>
  <c r="R1204" i="16"/>
  <c r="G124" i="16"/>
  <c r="G906" i="16"/>
  <c r="R1481" i="16"/>
  <c r="H1481" i="16"/>
  <c r="R1705" i="16"/>
  <c r="F1705" i="16"/>
  <c r="J1705" i="16"/>
  <c r="F224" i="16"/>
  <c r="I224" i="16"/>
  <c r="I280" i="16"/>
  <c r="R280" i="16"/>
  <c r="J492" i="16"/>
  <c r="I884" i="16"/>
  <c r="F1553" i="16"/>
  <c r="H1553" i="16"/>
  <c r="J1553" i="16"/>
  <c r="G608" i="16"/>
  <c r="I660" i="16"/>
  <c r="J708" i="16"/>
  <c r="H736" i="16"/>
  <c r="E736" i="16"/>
  <c r="X736" i="16" s="1"/>
  <c r="R804" i="16"/>
  <c r="J854" i="16"/>
  <c r="F1062" i="16"/>
  <c r="J1185" i="16"/>
  <c r="J1241" i="16"/>
  <c r="E252" i="16"/>
  <c r="F252" i="16"/>
  <c r="H252" i="16"/>
  <c r="E400" i="16"/>
  <c r="H400" i="16"/>
  <c r="E938" i="16"/>
  <c r="X938" i="16" s="1"/>
  <c r="F938" i="16"/>
  <c r="F1144" i="16"/>
  <c r="E1729" i="16"/>
  <c r="X1729" i="16" s="1"/>
  <c r="I1729" i="16"/>
  <c r="H1729" i="16"/>
  <c r="F800" i="16"/>
  <c r="I800" i="16"/>
  <c r="I816" i="16"/>
  <c r="H974" i="16"/>
  <c r="H1319" i="16"/>
  <c r="R1390" i="16"/>
  <c r="J1390" i="16"/>
  <c r="R2496" i="16"/>
  <c r="E2496" i="16"/>
  <c r="X2496" i="16" s="1"/>
  <c r="R452" i="16"/>
  <c r="E1283" i="16"/>
  <c r="X1283" i="16" s="1"/>
  <c r="G1319" i="16"/>
  <c r="E292" i="16"/>
  <c r="I974" i="16"/>
  <c r="F232" i="16"/>
  <c r="J94" i="16"/>
  <c r="H312" i="16"/>
  <c r="G1953" i="16"/>
  <c r="E1953" i="16"/>
  <c r="X1953" i="16" s="1"/>
  <c r="F1953" i="16"/>
  <c r="R110" i="16"/>
  <c r="J110" i="16"/>
  <c r="J572" i="16"/>
  <c r="E864" i="16"/>
  <c r="X864" i="16" s="1"/>
  <c r="J864" i="16"/>
  <c r="F864" i="16"/>
  <c r="F1977" i="16"/>
  <c r="R2079" i="16"/>
  <c r="F2079" i="16"/>
  <c r="I2079" i="16"/>
  <c r="H2079" i="16"/>
  <c r="F982" i="16"/>
  <c r="H982" i="16"/>
  <c r="E1299" i="16"/>
  <c r="X1299" i="16" s="1"/>
  <c r="R1299" i="16"/>
  <c r="F1410" i="16"/>
  <c r="G2496" i="16"/>
  <c r="E192" i="16"/>
  <c r="R1355" i="16"/>
  <c r="E672" i="16"/>
  <c r="X672" i="16" s="1"/>
  <c r="F359" i="16"/>
  <c r="H752" i="16"/>
  <c r="H1487" i="16"/>
  <c r="I1953" i="16"/>
  <c r="I752" i="16"/>
  <c r="F1319" i="16"/>
  <c r="E468" i="16"/>
  <c r="G395" i="16"/>
  <c r="I110" i="16"/>
  <c r="E1425" i="16"/>
  <c r="X1425" i="16" s="1"/>
  <c r="F364" i="16"/>
  <c r="I934" i="16"/>
  <c r="H1144" i="16"/>
  <c r="E1217" i="16"/>
  <c r="X1217" i="16" s="1"/>
  <c r="H572" i="16"/>
  <c r="F1390" i="16"/>
  <c r="J1729" i="16"/>
  <c r="F428" i="16"/>
  <c r="R1521" i="16"/>
  <c r="F1204" i="16"/>
  <c r="E1545" i="16"/>
  <c r="X1545" i="16" s="1"/>
  <c r="H232" i="16"/>
  <c r="E392" i="16"/>
  <c r="H1801" i="16"/>
  <c r="E432" i="16"/>
  <c r="H142" i="16"/>
  <c r="E142" i="16"/>
  <c r="I178" i="16"/>
  <c r="J256" i="16"/>
  <c r="I304" i="16"/>
  <c r="E304" i="16"/>
  <c r="J304" i="16"/>
  <c r="F336" i="16"/>
  <c r="I568" i="16"/>
  <c r="E568" i="16"/>
  <c r="F1310" i="16"/>
  <c r="R1310" i="16"/>
  <c r="J1433" i="16"/>
  <c r="E1433" i="16"/>
  <c r="X1433" i="16" s="1"/>
  <c r="H1433" i="16"/>
  <c r="H1449" i="16"/>
  <c r="F2004" i="16"/>
  <c r="R2004" i="16"/>
  <c r="E2004" i="16"/>
  <c r="X2004" i="16" s="1"/>
  <c r="F966" i="16"/>
  <c r="E64" i="16"/>
  <c r="J208" i="16"/>
  <c r="R208"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I267" i="16"/>
  <c r="H395" i="16"/>
  <c r="I1223" i="16"/>
  <c r="E1775" i="16"/>
  <c r="X1775" i="16" s="1"/>
  <c r="E319" i="16"/>
  <c r="J311" i="16"/>
  <c r="F1516" i="16"/>
  <c r="J1667" i="16"/>
  <c r="I1219" i="16"/>
  <c r="F1223" i="16"/>
  <c r="I920" i="16"/>
  <c r="E555" i="16"/>
  <c r="G1198" i="16"/>
  <c r="G315" i="16"/>
  <c r="R1841" i="16"/>
  <c r="G2300" i="16"/>
  <c r="H299" i="16"/>
  <c r="R1968" i="16"/>
  <c r="I339" i="16"/>
  <c r="F471" i="16"/>
  <c r="E1671" i="16"/>
  <c r="X1671" i="16" s="1"/>
  <c r="E239" i="16"/>
  <c r="G299" i="16"/>
  <c r="G349" i="16"/>
  <c r="G403" i="16"/>
  <c r="G471" i="16"/>
  <c r="G1488" i="16"/>
  <c r="E1487" i="16"/>
  <c r="X1487" i="16" s="1"/>
  <c r="J403" i="16"/>
  <c r="E1841" i="16"/>
  <c r="X1841" i="16" s="1"/>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s="1"/>
  <c r="I1516" i="16"/>
  <c r="R1516" i="16"/>
  <c r="E722" i="16"/>
  <c r="X722" i="16" s="1"/>
  <c r="F1905" i="16"/>
  <c r="H1126" i="16"/>
  <c r="I1663" i="16"/>
  <c r="R1528" i="16"/>
  <c r="F267" i="16"/>
  <c r="E1905" i="16"/>
  <c r="X1905" i="16" s="1"/>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s="1"/>
  <c r="H445" i="16"/>
  <c r="J255" i="16"/>
  <c r="J1968" i="16"/>
  <c r="G319" i="16"/>
  <c r="R1472" i="16"/>
  <c r="E255" i="16"/>
  <c r="R255" i="16"/>
  <c r="G1968" i="16"/>
  <c r="I1968" i="16"/>
  <c r="R2144" i="16"/>
  <c r="R501" i="16"/>
  <c r="I1679" i="16"/>
  <c r="G2419" i="16"/>
  <c r="E1667" i="16"/>
  <c r="X1667" i="16" s="1"/>
  <c r="R1222" i="16"/>
  <c r="H267"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J247" i="16"/>
  <c r="E247" i="16"/>
  <c r="R247" i="16"/>
  <c r="H247" i="16"/>
  <c r="I247" i="16"/>
  <c r="F247" i="16"/>
  <c r="F1833" i="16"/>
  <c r="J1833" i="16"/>
  <c r="I1833" i="16"/>
  <c r="E714" i="16"/>
  <c r="X714" i="16" s="1"/>
  <c r="I714" i="16"/>
  <c r="H714" i="16"/>
  <c r="R770" i="16"/>
  <c r="J770" i="16"/>
  <c r="H778"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G235"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J239" i="16"/>
  <c r="R239"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I1476" i="16"/>
  <c r="H1476" i="16"/>
  <c r="I1488" i="16"/>
  <c r="R1488" i="16"/>
  <c r="F1596" i="16"/>
  <c r="R1596" i="16"/>
  <c r="I1596" i="16"/>
  <c r="G1476" i="16"/>
  <c r="F1393" i="16"/>
  <c r="J1436" i="16"/>
  <c r="E1206" i="16"/>
  <c r="X1206" i="16" s="1"/>
  <c r="H1775" i="16"/>
  <c r="J1393" i="16"/>
  <c r="I239"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659" i="16"/>
  <c r="E403" i="16"/>
  <c r="F1467" i="16"/>
  <c r="R1519" i="16"/>
  <c r="J1556" i="16"/>
  <c r="G1556" i="16"/>
  <c r="H239"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R267" i="16"/>
  <c r="E267" i="16"/>
  <c r="J283" i="16"/>
  <c r="H283" i="16"/>
  <c r="R283" i="16"/>
  <c r="F283" i="16"/>
  <c r="I283" i="16"/>
  <c r="E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J391" i="16"/>
  <c r="F391" i="16"/>
  <c r="I391" i="16"/>
  <c r="H391" i="16"/>
  <c r="R391" i="16"/>
  <c r="E391" i="16"/>
  <c r="H437" i="16"/>
  <c r="F449" i="16"/>
  <c r="H449" i="16"/>
  <c r="J499" i="16"/>
  <c r="H499" i="16"/>
  <c r="I499" i="16"/>
  <c r="R499" i="16"/>
  <c r="F499" i="16"/>
  <c r="E499" i="16"/>
  <c r="F607" i="16"/>
  <c r="J1035" i="16"/>
  <c r="I1035" i="16"/>
  <c r="F1035" i="16"/>
  <c r="R1035" i="16"/>
  <c r="E1035" i="16"/>
  <c r="X1035" i="16" s="1"/>
  <c r="H1035" i="16"/>
  <c r="F1069" i="16"/>
  <c r="R1069" i="16"/>
  <c r="H1069" i="16"/>
  <c r="E1069" i="16"/>
  <c r="X1069" i="16" s="1"/>
  <c r="I1069" i="16"/>
  <c r="F1195"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E297" i="16"/>
  <c r="J395" i="16"/>
  <c r="R1659" i="16"/>
  <c r="G643" i="16"/>
  <c r="H2268" i="16"/>
  <c r="I1659" i="16"/>
  <c r="R403" i="16"/>
  <c r="R1833" i="16"/>
  <c r="F1519" i="16"/>
  <c r="J1238" i="16"/>
  <c r="R2292" i="16"/>
  <c r="F239" i="16"/>
  <c r="F1332" i="16"/>
  <c r="I555" i="16"/>
  <c r="G227"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G984"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E1830" i="16"/>
  <c r="X1830" i="16" s="1"/>
  <c r="G1830" i="16"/>
  <c r="R1469" i="16"/>
  <c r="H1469" i="16"/>
  <c r="R1428" i="16"/>
  <c r="I1428"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F1255" i="16"/>
  <c r="F1973" i="16"/>
  <c r="E2230" i="16"/>
  <c r="X2230" i="16" s="1"/>
  <c r="J2230" i="16"/>
  <c r="H2230" i="16"/>
  <c r="J1735" i="16"/>
  <c r="E1735" i="16"/>
  <c r="X1735" i="16" s="1"/>
  <c r="R1735" i="16"/>
  <c r="F1735" i="16"/>
  <c r="G2059" i="16"/>
  <c r="J2419" i="16"/>
  <c r="H1830" i="16"/>
  <c r="F1024" i="16"/>
  <c r="F126" i="16"/>
  <c r="F340" i="16"/>
  <c r="I340" i="16"/>
  <c r="I1630" i="16"/>
  <c r="J1630" i="16"/>
  <c r="E1731" i="16"/>
  <c r="X1731" i="16" s="1"/>
  <c r="F1731" i="16"/>
  <c r="I1731" i="16"/>
  <c r="J1731" i="16"/>
  <c r="R1731" i="16"/>
  <c r="H1731" i="16"/>
  <c r="F1305"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J996" i="16"/>
  <c r="F996"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223" i="16"/>
  <c r="E145" i="16"/>
  <c r="J145" i="16"/>
  <c r="I145" i="16"/>
  <c r="F145" i="16"/>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S52" i="16"/>
  <c r="S24" i="16"/>
  <c r="S12" i="16"/>
  <c r="S50" i="16"/>
  <c r="S40" i="16"/>
  <c r="S30" i="16"/>
  <c r="S20" i="16"/>
  <c r="S10" i="16"/>
  <c r="T51" i="16"/>
  <c r="S47" i="16"/>
  <c r="S39" i="16"/>
  <c r="T35" i="16"/>
  <c r="T31" i="16"/>
  <c r="T27" i="16"/>
  <c r="S23" i="16"/>
  <c r="T19" i="16"/>
  <c r="S15" i="16"/>
  <c r="T11" i="16"/>
  <c r="S7" i="16"/>
  <c r="S48" i="16"/>
  <c r="S36" i="16"/>
  <c r="S26" i="16"/>
  <c r="S8" i="16"/>
  <c r="T8" i="16"/>
  <c r="T52" i="16"/>
  <c r="T24" i="16"/>
  <c r="T12" i="16"/>
  <c r="T50" i="16"/>
  <c r="T40" i="16"/>
  <c r="T30" i="16"/>
  <c r="T20" i="16"/>
  <c r="T10" i="16"/>
  <c r="S51" i="16"/>
  <c r="S43" i="16"/>
  <c r="T39" i="16"/>
  <c r="S35" i="16"/>
  <c r="S31" i="16"/>
  <c r="S27" i="16"/>
  <c r="T23" i="16"/>
  <c r="S19" i="16"/>
  <c r="T15" i="16"/>
  <c r="S11" i="16"/>
  <c r="T7" i="16"/>
  <c r="T48" i="16"/>
  <c r="T26" i="16"/>
  <c r="T16" i="16"/>
  <c r="S44" i="16"/>
  <c r="S28" i="16"/>
  <c r="S18" i="16"/>
  <c r="S46" i="16"/>
  <c r="S34" i="16"/>
  <c r="S22" i="16"/>
  <c r="S14" i="16"/>
  <c r="S6" i="16"/>
  <c r="S53" i="16"/>
  <c r="S49" i="16"/>
  <c r="T45" i="16"/>
  <c r="S41" i="16"/>
  <c r="S37" i="16"/>
  <c r="S33" i="16"/>
  <c r="S29" i="16"/>
  <c r="S25" i="16"/>
  <c r="S21" i="16"/>
  <c r="S17" i="16"/>
  <c r="T13" i="16"/>
  <c r="S9" i="16"/>
  <c r="S42" i="16"/>
  <c r="S32" i="16"/>
  <c r="S16" i="16"/>
  <c r="T5" i="16"/>
  <c r="T22" i="16"/>
  <c r="T6" i="16"/>
  <c r="T53" i="16"/>
  <c r="T49" i="16"/>
  <c r="S45" i="16"/>
  <c r="T41" i="16"/>
  <c r="T37" i="16"/>
  <c r="T33" i="16"/>
  <c r="T21" i="16"/>
  <c r="T17" i="16"/>
  <c r="S13" i="16"/>
  <c r="T9" i="16"/>
  <c r="T42" i="16"/>
  <c r="T44" i="16"/>
  <c r="T18" i="16"/>
  <c r="T46" i="16"/>
  <c r="T34" i="16"/>
  <c r="T14" i="16"/>
  <c r="T29" i="16"/>
  <c r="T25" i="16"/>
  <c r="T32" i="16"/>
  <c r="G17" i="10" l="1"/>
  <c r="H17" i="10" s="1"/>
  <c r="D17" i="10" s="1"/>
  <c r="F36" i="10"/>
  <c r="H36" i="10" s="1"/>
  <c r="D36" i="10" s="1"/>
  <c r="F41" i="10"/>
  <c r="H41" i="10" s="1"/>
  <c r="D41" i="10" s="1"/>
  <c r="F31" i="10"/>
  <c r="H31" i="10" s="1"/>
  <c r="D31" i="10" s="1"/>
  <c r="H26" i="10"/>
  <c r="D26" i="10" s="1"/>
  <c r="G16" i="10"/>
  <c r="H16" i="10" s="1"/>
  <c r="F21" i="10"/>
  <c r="H21" i="10" s="1"/>
  <c r="D21" i="10" s="1"/>
  <c r="H32" i="10"/>
  <c r="D32" i="10" s="1"/>
  <c r="H22" i="10"/>
  <c r="D22" i="10" s="1"/>
  <c r="F30" i="10"/>
  <c r="H25" i="10"/>
  <c r="D25" i="10" s="1"/>
  <c r="F33" i="10"/>
  <c r="H33" i="10" s="1"/>
  <c r="D33" i="10" s="1"/>
  <c r="F43" i="10"/>
  <c r="H43" i="10" s="1"/>
  <c r="D43" i="10" s="1"/>
  <c r="F38" i="10"/>
  <c r="H38" i="10" s="1"/>
  <c r="D38" i="10" s="1"/>
  <c r="F65" i="10"/>
  <c r="F48" i="10"/>
  <c r="H48" i="10" s="1"/>
  <c r="D48" i="10" s="1"/>
  <c r="H28" i="10"/>
  <c r="D28" i="10" s="1"/>
  <c r="K63" i="10"/>
  <c r="D16" i="10"/>
  <c r="B7" i="3"/>
  <c r="B9" i="4"/>
  <c r="A5" i="10" s="1"/>
  <c r="D4" i="14"/>
  <c r="J2" i="16"/>
  <c r="I21" i="10"/>
  <c r="B15" i="3"/>
  <c r="B18" i="3"/>
  <c r="A34" i="2"/>
  <c r="A59" i="2"/>
  <c r="J20" i="10"/>
  <c r="A1" i="11"/>
  <c r="I20" i="10"/>
  <c r="I17" i="10"/>
  <c r="J15" i="10"/>
  <c r="P4" i="16"/>
  <c r="B10" i="4"/>
  <c r="A6" i="10" s="1"/>
  <c r="J32" i="10"/>
  <c r="B30" i="3"/>
  <c r="A30" i="2"/>
  <c r="C23" i="3"/>
  <c r="C25" i="3"/>
  <c r="I40" i="10"/>
  <c r="O4" i="16"/>
  <c r="B26" i="4"/>
  <c r="B32" i="4" s="1"/>
  <c r="A20" i="10" s="1"/>
  <c r="J4" i="16"/>
  <c r="I66" i="10"/>
  <c r="I56" i="10"/>
  <c r="B6" i="3"/>
  <c r="A54" i="2"/>
  <c r="J21" i="10"/>
  <c r="A87" i="4"/>
  <c r="I32" i="10"/>
  <c r="B4" i="4"/>
  <c r="B29" i="4"/>
  <c r="A18" i="10" s="1"/>
  <c r="J13" i="10"/>
  <c r="J51" i="10"/>
  <c r="C18" i="3"/>
  <c r="A44" i="2"/>
  <c r="I33" i="10"/>
  <c r="M4" i="16"/>
  <c r="J58" i="10"/>
  <c r="B5" i="11"/>
  <c r="H30" i="10"/>
  <c r="D30" i="10" s="1"/>
  <c r="I15" i="10"/>
  <c r="B11" i="3"/>
  <c r="C27" i="3"/>
  <c r="D2" i="4"/>
  <c r="J50" i="10"/>
  <c r="J28" i="10"/>
  <c r="B32" i="3"/>
  <c r="A37" i="2"/>
  <c r="B20" i="3"/>
  <c r="I6" i="10"/>
  <c r="B19" i="3"/>
  <c r="A36" i="2"/>
  <c r="A73" i="2"/>
  <c r="A20" i="2"/>
  <c r="H4" i="14"/>
  <c r="B39" i="4"/>
  <c r="B51" i="4" s="1"/>
  <c r="A36" i="10" s="1"/>
  <c r="E2208" i="16"/>
  <c r="X2208" i="16" s="1"/>
  <c r="H2208" i="16"/>
  <c r="H802" i="16"/>
  <c r="G802" i="16"/>
  <c r="B17" i="3"/>
  <c r="A21" i="2"/>
  <c r="A62" i="2"/>
  <c r="A46" i="2"/>
  <c r="B1001" i="11"/>
  <c r="B22" i="3"/>
  <c r="A6" i="2"/>
  <c r="H27" i="10"/>
  <c r="D27" i="10" s="1"/>
  <c r="I31" i="10"/>
  <c r="J30" i="10"/>
  <c r="A70" i="2"/>
  <c r="I53" i="10"/>
  <c r="C4" i="16"/>
  <c r="B83" i="4"/>
  <c r="A59" i="10" s="1"/>
  <c r="Q4" i="16"/>
  <c r="J54" i="10"/>
  <c r="J43" i="10"/>
  <c r="A14" i="2"/>
  <c r="B17" i="4"/>
  <c r="A9" i="10" s="1"/>
  <c r="C16" i="3"/>
  <c r="I63" i="10"/>
  <c r="I47" i="10"/>
  <c r="C47" i="10" s="1"/>
  <c r="L4" i="16"/>
  <c r="G4" i="14"/>
  <c r="A64" i="2"/>
  <c r="I10" i="10"/>
  <c r="J17" i="10"/>
  <c r="A16" i="2"/>
  <c r="C20" i="3"/>
  <c r="A49" i="2"/>
  <c r="J46" i="10"/>
  <c r="C8" i="3"/>
  <c r="A13" i="2"/>
  <c r="I58" i="10"/>
  <c r="C31" i="3"/>
  <c r="B41" i="4"/>
  <c r="A28" i="10" s="1"/>
  <c r="A72" i="2"/>
  <c r="B10" i="3"/>
  <c r="I7" i="10"/>
  <c r="C7" i="10" s="1"/>
  <c r="A1" i="14"/>
  <c r="B25" i="4"/>
  <c r="A14" i="10" s="1"/>
  <c r="J56" i="10"/>
  <c r="J61" i="10"/>
  <c r="J64" i="10"/>
  <c r="F50" i="10"/>
  <c r="F64" i="10"/>
  <c r="I46" i="10"/>
  <c r="B20" i="4"/>
  <c r="A11" i="10" s="1"/>
  <c r="I51" i="10"/>
  <c r="A56" i="2"/>
  <c r="J25" i="10"/>
  <c r="C25" i="10" s="1"/>
  <c r="A25" i="2"/>
  <c r="C17" i="3"/>
  <c r="B25" i="3"/>
  <c r="I8" i="10"/>
  <c r="C8" i="10" s="1"/>
  <c r="C3" i="3"/>
  <c r="A31" i="2"/>
  <c r="A45" i="2"/>
  <c r="I65" i="10"/>
  <c r="B6" i="4"/>
  <c r="C9" i="3"/>
  <c r="I41" i="10"/>
  <c r="J33" i="10"/>
  <c r="A1" i="2"/>
  <c r="I13" i="10"/>
  <c r="C30" i="3"/>
  <c r="B2" i="16"/>
  <c r="A68" i="2"/>
  <c r="D25" i="4"/>
  <c r="D37" i="4" s="1"/>
  <c r="J23" i="10"/>
  <c r="A57" i="2"/>
  <c r="A4" i="2"/>
  <c r="C5" i="11"/>
  <c r="B4" i="16"/>
  <c r="D1" i="10"/>
  <c r="I48" i="10"/>
  <c r="I54" i="10"/>
  <c r="A63" i="2"/>
  <c r="J48" i="10"/>
  <c r="A50" i="2"/>
  <c r="B23" i="3"/>
  <c r="G25" i="4"/>
  <c r="G43" i="4" s="1"/>
  <c r="C10" i="3"/>
  <c r="A3" i="2"/>
  <c r="E4" i="16"/>
  <c r="A43" i="2"/>
  <c r="I22" i="10"/>
  <c r="B12" i="4"/>
  <c r="B15" i="4"/>
  <c r="A7" i="10" s="1"/>
  <c r="B13" i="4"/>
  <c r="B68" i="4"/>
  <c r="A49" i="10" s="1"/>
  <c r="C11" i="3"/>
  <c r="A15" i="2"/>
  <c r="I50" i="10"/>
  <c r="C24" i="3"/>
  <c r="A33" i="2"/>
  <c r="B24" i="3"/>
  <c r="I60" i="10"/>
  <c r="A65" i="2"/>
  <c r="J45" i="10"/>
  <c r="J36" i="10"/>
  <c r="B13" i="3"/>
  <c r="J4" i="10"/>
  <c r="C4" i="10" s="1"/>
  <c r="B4" i="14"/>
  <c r="A66" i="2"/>
  <c r="A3" i="10"/>
  <c r="I5" i="10"/>
  <c r="C5" i="10" s="1"/>
  <c r="A60" i="2"/>
  <c r="C28" i="3"/>
  <c r="I36" i="10"/>
  <c r="I43" i="10"/>
  <c r="I26" i="10"/>
  <c r="A12" i="2"/>
  <c r="A61" i="2"/>
  <c r="D4" i="16"/>
  <c r="B28" i="3"/>
  <c r="I45" i="10"/>
  <c r="K4" i="16"/>
  <c r="J60" i="10"/>
  <c r="I16" i="10"/>
  <c r="A24" i="2"/>
  <c r="I59" i="10"/>
  <c r="A1" i="10"/>
  <c r="G3" i="16"/>
  <c r="B21" i="4"/>
  <c r="A12" i="10" s="1"/>
  <c r="B9" i="3"/>
  <c r="C7" i="3"/>
  <c r="A9" i="2"/>
  <c r="I35" i="10"/>
  <c r="J65" i="10"/>
  <c r="J31" i="10"/>
  <c r="C31" i="10" s="1"/>
  <c r="B2" i="3"/>
  <c r="J11" i="10"/>
  <c r="C11" i="10" s="1"/>
  <c r="A17" i="2"/>
  <c r="L64" i="10"/>
  <c r="A38" i="2"/>
  <c r="B38" i="4"/>
  <c r="B44" i="4" s="1"/>
  <c r="A30" i="10" s="1"/>
  <c r="L62" i="10"/>
  <c r="J62" i="10"/>
  <c r="B37" i="4"/>
  <c r="A24" i="10" s="1"/>
  <c r="B69" i="4"/>
  <c r="A50" i="10" s="1"/>
  <c r="F45" i="10"/>
  <c r="H45" i="10" s="1"/>
  <c r="D45" i="10" s="1"/>
  <c r="F35" i="10"/>
  <c r="H35" i="10" s="1"/>
  <c r="T2501" i="16"/>
  <c r="S2501" i="16"/>
  <c r="T2497" i="16"/>
  <c r="S2497" i="16"/>
  <c r="T2493" i="16"/>
  <c r="S2493" i="16"/>
  <c r="T2489" i="16"/>
  <c r="S2489" i="16"/>
  <c r="T2485" i="16"/>
  <c r="S2485" i="16"/>
  <c r="T2481" i="16"/>
  <c r="S2481" i="16"/>
  <c r="T2477" i="16"/>
  <c r="S2477" i="16"/>
  <c r="T2473" i="16"/>
  <c r="S2473" i="16"/>
  <c r="T2469" i="16"/>
  <c r="S2469" i="16"/>
  <c r="T2465" i="16"/>
  <c r="S2465" i="16"/>
  <c r="T2461" i="16"/>
  <c r="S2461" i="16"/>
  <c r="T2457" i="16"/>
  <c r="S2457" i="16"/>
  <c r="T2453" i="16"/>
  <c r="S2453" i="16"/>
  <c r="T2449" i="16"/>
  <c r="S2449" i="16"/>
  <c r="T2445" i="16"/>
  <c r="S2445" i="16"/>
  <c r="T2441" i="16"/>
  <c r="S2441" i="16"/>
  <c r="T2437" i="16"/>
  <c r="S2437" i="16"/>
  <c r="T2433" i="16"/>
  <c r="S2433" i="16"/>
  <c r="T2429" i="16"/>
  <c r="S2429" i="16"/>
  <c r="T2425" i="16"/>
  <c r="S2425" i="16"/>
  <c r="T2421" i="16"/>
  <c r="S2421" i="16"/>
  <c r="T2417" i="16"/>
  <c r="S2417" i="16"/>
  <c r="T2413" i="16"/>
  <c r="S2413" i="16"/>
  <c r="T2409" i="16"/>
  <c r="S2409" i="16"/>
  <c r="T2405" i="16"/>
  <c r="S2405" i="16"/>
  <c r="T2401" i="16"/>
  <c r="S2401" i="16"/>
  <c r="T2397" i="16"/>
  <c r="S2397" i="16"/>
  <c r="T2393" i="16"/>
  <c r="S2393" i="16"/>
  <c r="T2389" i="16"/>
  <c r="S2389" i="16"/>
  <c r="T2385" i="16"/>
  <c r="S2385" i="16"/>
  <c r="T2381" i="16"/>
  <c r="S2381" i="16"/>
  <c r="T2377" i="16"/>
  <c r="S2377" i="16"/>
  <c r="T2373" i="16"/>
  <c r="S2373" i="16"/>
  <c r="T2369" i="16"/>
  <c r="S2369" i="16"/>
  <c r="T2365" i="16"/>
  <c r="S2365" i="16"/>
  <c r="T2361" i="16"/>
  <c r="S2361" i="16"/>
  <c r="T2357" i="16"/>
  <c r="S2357" i="16"/>
  <c r="T2353" i="16"/>
  <c r="S2353" i="16"/>
  <c r="T2349" i="16"/>
  <c r="S2349" i="16"/>
  <c r="T2345" i="16"/>
  <c r="S2345" i="16"/>
  <c r="T2341" i="16"/>
  <c r="S2341" i="16"/>
  <c r="T2337" i="16"/>
  <c r="S2337" i="16"/>
  <c r="T2333" i="16"/>
  <c r="S2333" i="16"/>
  <c r="T2329" i="16"/>
  <c r="S2329" i="16"/>
  <c r="T2325" i="16"/>
  <c r="S2325" i="16"/>
  <c r="T2321" i="16"/>
  <c r="S2321" i="16"/>
  <c r="T2317" i="16"/>
  <c r="S2317" i="16"/>
  <c r="T2313" i="16"/>
  <c r="S2313" i="16"/>
  <c r="T2309" i="16"/>
  <c r="S2309" i="16"/>
  <c r="T2305" i="16"/>
  <c r="S2305" i="16"/>
  <c r="T2301" i="16"/>
  <c r="S2301" i="16"/>
  <c r="T2297" i="16"/>
  <c r="S2297" i="16"/>
  <c r="T2293" i="16"/>
  <c r="S2293" i="16"/>
  <c r="T2289" i="16"/>
  <c r="S2289" i="16"/>
  <c r="T2285" i="16"/>
  <c r="S2285" i="16"/>
  <c r="T2281" i="16"/>
  <c r="S2281" i="16"/>
  <c r="T2277" i="16"/>
  <c r="S2277" i="16"/>
  <c r="T2273" i="16"/>
  <c r="S2273" i="16"/>
  <c r="T2269" i="16"/>
  <c r="S2269" i="16"/>
  <c r="T2265" i="16"/>
  <c r="S2265" i="16"/>
  <c r="T2261" i="16"/>
  <c r="S2261" i="16"/>
  <c r="T2257" i="16"/>
  <c r="S2257" i="16"/>
  <c r="T2253" i="16"/>
  <c r="S2253" i="16"/>
  <c r="T2249" i="16"/>
  <c r="S2249" i="16"/>
  <c r="S2245" i="16"/>
  <c r="T2245" i="16"/>
  <c r="S2241" i="16"/>
  <c r="T2241" i="16"/>
  <c r="S2237" i="16"/>
  <c r="T2237" i="16"/>
  <c r="S2233" i="16"/>
  <c r="T2233" i="16"/>
  <c r="S2229" i="16"/>
  <c r="T2229" i="16"/>
  <c r="S2225" i="16"/>
  <c r="T2225" i="16"/>
  <c r="S2221" i="16"/>
  <c r="T2221" i="16"/>
  <c r="S2217" i="16"/>
  <c r="T2217" i="16"/>
  <c r="S2213" i="16"/>
  <c r="T2213" i="16"/>
  <c r="S2209" i="16"/>
  <c r="T2209" i="16"/>
  <c r="S2205" i="16"/>
  <c r="T2205" i="16"/>
  <c r="S2201" i="16"/>
  <c r="T2201" i="16"/>
  <c r="S2197" i="16"/>
  <c r="T2197" i="16"/>
  <c r="S2193" i="16"/>
  <c r="T2193" i="16"/>
  <c r="S2189" i="16"/>
  <c r="T2189" i="16"/>
  <c r="S2185" i="16"/>
  <c r="T2185" i="16"/>
  <c r="S2181" i="16"/>
  <c r="T2181" i="16"/>
  <c r="S2177" i="16"/>
  <c r="T2177" i="16"/>
  <c r="S2173" i="16"/>
  <c r="T2173" i="16"/>
  <c r="S2169" i="16"/>
  <c r="T2169" i="16"/>
  <c r="S2165" i="16"/>
  <c r="T2165" i="16"/>
  <c r="S2161" i="16"/>
  <c r="T2161" i="16"/>
  <c r="S2157" i="16"/>
  <c r="T2157" i="16"/>
  <c r="S2153" i="16"/>
  <c r="T2153" i="16"/>
  <c r="S2149" i="16"/>
  <c r="T2149" i="16"/>
  <c r="S2145" i="16"/>
  <c r="T2145" i="16"/>
  <c r="S2141" i="16"/>
  <c r="T2141" i="16"/>
  <c r="S2137" i="16"/>
  <c r="T2137" i="16"/>
  <c r="S2133" i="16"/>
  <c r="T2133" i="16"/>
  <c r="S2129" i="16"/>
  <c r="T2129" i="16"/>
  <c r="S2125" i="16"/>
  <c r="T2125" i="16"/>
  <c r="S2121" i="16"/>
  <c r="T2121" i="16"/>
  <c r="S2117" i="16"/>
  <c r="T2117" i="16"/>
  <c r="S2113" i="16"/>
  <c r="T2113" i="16"/>
  <c r="S2109" i="16"/>
  <c r="T2109" i="16"/>
  <c r="S2105" i="16"/>
  <c r="T2105" i="16"/>
  <c r="S2101" i="16"/>
  <c r="T2101" i="16"/>
  <c r="S2097" i="16"/>
  <c r="T2097" i="16"/>
  <c r="S2093" i="16"/>
  <c r="T2093" i="16"/>
  <c r="S2089" i="16"/>
  <c r="T2089" i="16"/>
  <c r="S2085" i="16"/>
  <c r="T2085" i="16"/>
  <c r="S2081" i="16"/>
  <c r="T2081" i="16"/>
  <c r="S2077" i="16"/>
  <c r="T2077" i="16"/>
  <c r="S2073" i="16"/>
  <c r="T2073" i="16"/>
  <c r="S2069" i="16"/>
  <c r="T2069" i="16"/>
  <c r="S2065" i="16"/>
  <c r="T2065" i="16"/>
  <c r="S2061" i="16"/>
  <c r="T2061" i="16"/>
  <c r="S2057" i="16"/>
  <c r="T2057" i="16"/>
  <c r="S2053" i="16"/>
  <c r="T2053" i="16"/>
  <c r="S2049" i="16"/>
  <c r="T2049" i="16"/>
  <c r="S2045" i="16"/>
  <c r="T2045" i="16"/>
  <c r="S2041" i="16"/>
  <c r="T2041" i="16"/>
  <c r="S2037" i="16"/>
  <c r="T2037" i="16"/>
  <c r="S2033" i="16"/>
  <c r="T2033" i="16"/>
  <c r="S2029" i="16"/>
  <c r="T2029" i="16"/>
  <c r="S2025" i="16"/>
  <c r="T2025" i="16"/>
  <c r="S2021" i="16"/>
  <c r="T2021" i="16"/>
  <c r="S2017" i="16"/>
  <c r="T2017" i="16"/>
  <c r="S2013" i="16"/>
  <c r="T2013" i="16"/>
  <c r="S2009" i="16"/>
  <c r="T2009" i="16"/>
  <c r="S2005" i="16"/>
  <c r="T2005" i="16"/>
  <c r="S2001" i="16"/>
  <c r="T2001" i="16"/>
  <c r="S1997" i="16"/>
  <c r="T1997" i="16"/>
  <c r="S1993" i="16"/>
  <c r="T1993" i="16"/>
  <c r="S1989" i="16"/>
  <c r="T1989" i="16"/>
  <c r="S1985" i="16"/>
  <c r="T1985" i="16"/>
  <c r="AB1985" i="16"/>
  <c r="S1981" i="16"/>
  <c r="T1981" i="16"/>
  <c r="S1977" i="16"/>
  <c r="T1977" i="16"/>
  <c r="AB1977" i="16"/>
  <c r="S1973" i="16"/>
  <c r="T1973" i="16"/>
  <c r="S1969" i="16"/>
  <c r="T1969" i="16"/>
  <c r="S1965" i="16"/>
  <c r="T1965" i="16"/>
  <c r="S1961" i="16"/>
  <c r="T1961" i="16"/>
  <c r="S1957" i="16"/>
  <c r="T1957" i="16"/>
  <c r="S1953" i="16"/>
  <c r="T1953" i="16"/>
  <c r="AB1953" i="16"/>
  <c r="S1949" i="16"/>
  <c r="T1949" i="16"/>
  <c r="S1945" i="16"/>
  <c r="T1945" i="16"/>
  <c r="AB1945" i="16"/>
  <c r="S1941" i="16"/>
  <c r="T1941" i="16"/>
  <c r="S1937" i="16"/>
  <c r="T1937" i="16"/>
  <c r="AB1937" i="16"/>
  <c r="S1933" i="16"/>
  <c r="T1933" i="16"/>
  <c r="S1929" i="16"/>
  <c r="T1929" i="16"/>
  <c r="AB1929" i="16"/>
  <c r="S1925" i="16"/>
  <c r="T1925" i="16"/>
  <c r="S1921" i="16"/>
  <c r="T1921" i="16"/>
  <c r="AB1921" i="16"/>
  <c r="S1917" i="16"/>
  <c r="T1917" i="16"/>
  <c r="S1913" i="16"/>
  <c r="T1913" i="16"/>
  <c r="AB1913" i="16"/>
  <c r="S1909" i="16"/>
  <c r="T1909" i="16"/>
  <c r="S1905" i="16"/>
  <c r="T1905" i="16"/>
  <c r="AB1905" i="16"/>
  <c r="S1901" i="16"/>
  <c r="T1901" i="16"/>
  <c r="S1897" i="16"/>
  <c r="T1897" i="16"/>
  <c r="AB1897" i="16"/>
  <c r="S1893" i="16"/>
  <c r="T1893" i="16"/>
  <c r="S1889" i="16"/>
  <c r="T1889" i="16"/>
  <c r="AB1889" i="16"/>
  <c r="S1885" i="16"/>
  <c r="T1885" i="16"/>
  <c r="S1881" i="16"/>
  <c r="T1881" i="16"/>
  <c r="AB1881" i="16"/>
  <c r="S1877" i="16"/>
  <c r="T1877" i="16"/>
  <c r="S1873" i="16"/>
  <c r="T1873" i="16"/>
  <c r="AB1873" i="16"/>
  <c r="S1869" i="16"/>
  <c r="T1869" i="16"/>
  <c r="S1865" i="16"/>
  <c r="T1865" i="16"/>
  <c r="AB1865" i="16"/>
  <c r="S1861" i="16"/>
  <c r="T1861" i="16"/>
  <c r="S1857" i="16"/>
  <c r="T1857" i="16"/>
  <c r="AB1857" i="16"/>
  <c r="S1853" i="16"/>
  <c r="T1853" i="16"/>
  <c r="S1849" i="16"/>
  <c r="T1849" i="16"/>
  <c r="AB1849" i="16"/>
  <c r="S1845" i="16"/>
  <c r="T1845" i="16"/>
  <c r="S1841" i="16"/>
  <c r="T1841" i="16"/>
  <c r="AB1841" i="16"/>
  <c r="S1837" i="16"/>
  <c r="T1837" i="16"/>
  <c r="S1833" i="16"/>
  <c r="T1833" i="16"/>
  <c r="AB1833" i="16"/>
  <c r="S1829" i="16"/>
  <c r="T1829" i="16"/>
  <c r="S1825" i="16"/>
  <c r="T1825" i="16"/>
  <c r="AB1825" i="16"/>
  <c r="S1821" i="16"/>
  <c r="T1821" i="16"/>
  <c r="S1817" i="16"/>
  <c r="T1817" i="16"/>
  <c r="AB1817" i="16"/>
  <c r="S1813" i="16"/>
  <c r="T1813" i="16"/>
  <c r="S1809" i="16"/>
  <c r="T1809" i="16"/>
  <c r="AB1809" i="16"/>
  <c r="S1805" i="16"/>
  <c r="T1805" i="16"/>
  <c r="S1801" i="16"/>
  <c r="T1801" i="16"/>
  <c r="AB1801" i="16"/>
  <c r="S1797" i="16"/>
  <c r="T1797" i="16"/>
  <c r="S1793" i="16"/>
  <c r="T1793" i="16"/>
  <c r="S1789" i="16"/>
  <c r="T1789" i="16"/>
  <c r="S1785" i="16"/>
  <c r="T1785" i="16"/>
  <c r="AB1785" i="16"/>
  <c r="S1781" i="16"/>
  <c r="T1781" i="16"/>
  <c r="S1777" i="16"/>
  <c r="T1777" i="16"/>
  <c r="AB1777" i="16"/>
  <c r="S1773" i="16"/>
  <c r="T1773" i="16"/>
  <c r="S1769" i="16"/>
  <c r="T1769" i="16"/>
  <c r="S1765" i="16"/>
  <c r="T1765" i="16"/>
  <c r="S1761" i="16"/>
  <c r="T1761" i="16"/>
  <c r="AB1761" i="16"/>
  <c r="S1757" i="16"/>
  <c r="T1757" i="16"/>
  <c r="S1753" i="16"/>
  <c r="T1753" i="16"/>
  <c r="AB1753" i="16"/>
  <c r="S1749" i="16"/>
  <c r="T1749" i="16"/>
  <c r="S1745" i="16"/>
  <c r="T1745" i="16"/>
  <c r="AB1745" i="16"/>
  <c r="S1741" i="16"/>
  <c r="T1741" i="16"/>
  <c r="S1737" i="16"/>
  <c r="T1737" i="16"/>
  <c r="AB1737" i="16"/>
  <c r="S1733" i="16"/>
  <c r="T1733" i="16"/>
  <c r="S1729" i="16"/>
  <c r="T1729" i="16"/>
  <c r="AB1729" i="16"/>
  <c r="S1725" i="16"/>
  <c r="T1725" i="16"/>
  <c r="S1721" i="16"/>
  <c r="T1721" i="16"/>
  <c r="AB1721" i="16"/>
  <c r="S1717" i="16"/>
  <c r="T1717" i="16"/>
  <c r="S1713" i="16"/>
  <c r="T1713" i="16"/>
  <c r="AB1713" i="16"/>
  <c r="S1709" i="16"/>
  <c r="T1709" i="16"/>
  <c r="S1705" i="16"/>
  <c r="T1705" i="16"/>
  <c r="AB1705" i="16"/>
  <c r="S1701" i="16"/>
  <c r="T1701" i="16"/>
  <c r="S1697" i="16"/>
  <c r="T1697" i="16"/>
  <c r="AB1697" i="16"/>
  <c r="S1693" i="16"/>
  <c r="T1693" i="16"/>
  <c r="S1689" i="16"/>
  <c r="T1689" i="16"/>
  <c r="AB1689" i="16"/>
  <c r="S1685" i="16"/>
  <c r="T1685" i="16"/>
  <c r="S1681" i="16"/>
  <c r="T1681" i="16"/>
  <c r="AB1681" i="16"/>
  <c r="S1677" i="16"/>
  <c r="T1677" i="16"/>
  <c r="S1673" i="16"/>
  <c r="T1673" i="16"/>
  <c r="AB1673" i="16"/>
  <c r="S1669" i="16"/>
  <c r="T1669" i="16"/>
  <c r="S1665" i="16"/>
  <c r="T1665" i="16"/>
  <c r="S1661" i="16"/>
  <c r="T1661" i="16"/>
  <c r="S1657" i="16"/>
  <c r="T1657" i="16"/>
  <c r="AB1657" i="16"/>
  <c r="S1653" i="16"/>
  <c r="T1653" i="16"/>
  <c r="S1649" i="16"/>
  <c r="T1649" i="16"/>
  <c r="AB1649" i="16"/>
  <c r="S1645" i="16"/>
  <c r="T1645" i="16"/>
  <c r="S1641" i="16"/>
  <c r="T1641" i="16"/>
  <c r="S1637" i="16"/>
  <c r="T1637" i="16"/>
  <c r="S1633" i="16"/>
  <c r="T1633" i="16"/>
  <c r="AB1633" i="16"/>
  <c r="S1629" i="16"/>
  <c r="T1629" i="16"/>
  <c r="S1625" i="16"/>
  <c r="T1625" i="16"/>
  <c r="AB1625" i="16"/>
  <c r="S1621" i="16"/>
  <c r="T1621" i="16"/>
  <c r="S1617" i="16"/>
  <c r="T1617" i="16"/>
  <c r="S1613" i="16"/>
  <c r="T1613" i="16"/>
  <c r="S1609" i="16"/>
  <c r="T1609" i="16"/>
  <c r="AB1609" i="16"/>
  <c r="S1605" i="16"/>
  <c r="T1605" i="16"/>
  <c r="S1601" i="16"/>
  <c r="T1601" i="16"/>
  <c r="AB1601" i="16"/>
  <c r="S1597" i="16"/>
  <c r="T1597" i="16"/>
  <c r="S1593" i="16"/>
  <c r="T1593" i="16"/>
  <c r="AB1593" i="16"/>
  <c r="S1589" i="16"/>
  <c r="T1589" i="16"/>
  <c r="S1585" i="16"/>
  <c r="T1585" i="16"/>
  <c r="AB1585" i="16"/>
  <c r="S1581" i="16"/>
  <c r="T1581" i="16"/>
  <c r="S1577" i="16"/>
  <c r="T1577" i="16"/>
  <c r="AB1577" i="16"/>
  <c r="S1573" i="16"/>
  <c r="T1573" i="16"/>
  <c r="S1569" i="16"/>
  <c r="T1569" i="16"/>
  <c r="AB1569" i="16"/>
  <c r="S1565" i="16"/>
  <c r="T1565" i="16"/>
  <c r="S1561" i="16"/>
  <c r="T1561" i="16"/>
  <c r="AB1561" i="16"/>
  <c r="S1557" i="16"/>
  <c r="T1557" i="16"/>
  <c r="S1553" i="16"/>
  <c r="T1553" i="16"/>
  <c r="AB1553" i="16"/>
  <c r="S1549" i="16"/>
  <c r="T1549" i="16"/>
  <c r="S1545" i="16"/>
  <c r="T1545" i="16"/>
  <c r="AB1545" i="16"/>
  <c r="S1541" i="16"/>
  <c r="T1541" i="16"/>
  <c r="S1537" i="16"/>
  <c r="T1537" i="16"/>
  <c r="AB1537" i="16"/>
  <c r="S1533" i="16"/>
  <c r="T1533" i="16"/>
  <c r="S1529" i="16"/>
  <c r="T1529" i="16"/>
  <c r="AB1529" i="16"/>
  <c r="S1525" i="16"/>
  <c r="T1525" i="16"/>
  <c r="S1521" i="16"/>
  <c r="T1521" i="16"/>
  <c r="AB1521" i="16"/>
  <c r="S1517" i="16"/>
  <c r="T1517" i="16"/>
  <c r="S1513" i="16"/>
  <c r="T1513" i="16"/>
  <c r="S1509" i="16"/>
  <c r="T1509" i="16"/>
  <c r="S1505" i="16"/>
  <c r="T1505" i="16"/>
  <c r="AB1505" i="16"/>
  <c r="S1501" i="16"/>
  <c r="T1501" i="16"/>
  <c r="S1497" i="16"/>
  <c r="T1497" i="16"/>
  <c r="AB1497" i="16"/>
  <c r="S1493" i="16"/>
  <c r="T1493" i="16"/>
  <c r="S1489" i="16"/>
  <c r="T1489" i="16"/>
  <c r="S1485" i="16"/>
  <c r="T1485" i="16"/>
  <c r="S1481" i="16"/>
  <c r="T1481" i="16"/>
  <c r="AB1481" i="16"/>
  <c r="S1477" i="16"/>
  <c r="T1477" i="16"/>
  <c r="S1473" i="16"/>
  <c r="T1473" i="16"/>
  <c r="AB1473" i="16"/>
  <c r="S1469" i="16"/>
  <c r="T1469" i="16"/>
  <c r="S1465" i="16"/>
  <c r="T1465" i="16"/>
  <c r="AB1465" i="16"/>
  <c r="S1461" i="16"/>
  <c r="T1461" i="16"/>
  <c r="S1457" i="16"/>
  <c r="T1457" i="16"/>
  <c r="AB1457" i="16"/>
  <c r="S1453" i="16"/>
  <c r="T1453" i="16"/>
  <c r="S1449" i="16"/>
  <c r="T1449" i="16"/>
  <c r="AB1449" i="16"/>
  <c r="S1445" i="16"/>
  <c r="T1445" i="16"/>
  <c r="S1441" i="16"/>
  <c r="T1441" i="16"/>
  <c r="AB1441" i="16"/>
  <c r="S1437" i="16"/>
  <c r="T1437" i="16"/>
  <c r="AB1437" i="16"/>
  <c r="S1433" i="16"/>
  <c r="T1433" i="16"/>
  <c r="AB1433" i="16"/>
  <c r="S1429" i="16"/>
  <c r="T1429" i="16"/>
  <c r="S1425" i="16"/>
  <c r="T1425" i="16"/>
  <c r="AB1425" i="16"/>
  <c r="S1421" i="16"/>
  <c r="T1421" i="16"/>
  <c r="AB1421" i="16"/>
  <c r="S1417" i="16"/>
  <c r="T1417" i="16"/>
  <c r="AB1417" i="16"/>
  <c r="S1413" i="16"/>
  <c r="T1413" i="16"/>
  <c r="S1409" i="16"/>
  <c r="T1409" i="16"/>
  <c r="S1405" i="16"/>
  <c r="T1405" i="16"/>
  <c r="AB1405" i="16"/>
  <c r="S1401" i="16"/>
  <c r="T1401" i="16"/>
  <c r="AB1401" i="16"/>
  <c r="S1397" i="16"/>
  <c r="T1397" i="16"/>
  <c r="S1393" i="16"/>
  <c r="T1393" i="16"/>
  <c r="AB1393" i="16"/>
  <c r="S1389" i="16"/>
  <c r="T1389" i="16"/>
  <c r="AB1389" i="16"/>
  <c r="S1385" i="16"/>
  <c r="T1385" i="16"/>
  <c r="S1381" i="16"/>
  <c r="T1381" i="16"/>
  <c r="S1377" i="16"/>
  <c r="T1377" i="16"/>
  <c r="AB1377" i="16"/>
  <c r="S1373" i="16"/>
  <c r="T1373" i="16"/>
  <c r="S1369" i="16"/>
  <c r="T1369" i="16"/>
  <c r="AB1369" i="16"/>
  <c r="S1365" i="16"/>
  <c r="T1365" i="16"/>
  <c r="AB1365" i="16"/>
  <c r="S1361" i="16"/>
  <c r="T1361" i="16"/>
  <c r="AB1361" i="16"/>
  <c r="S1357" i="16"/>
  <c r="T1357" i="16"/>
  <c r="AB1357" i="16"/>
  <c r="S1353" i="16"/>
  <c r="T1353" i="16"/>
  <c r="AB1353" i="16"/>
  <c r="S1349" i="16"/>
  <c r="T1349" i="16"/>
  <c r="S1345" i="16"/>
  <c r="T1345" i="16"/>
  <c r="S1341" i="16"/>
  <c r="T1341" i="16"/>
  <c r="S1337" i="16"/>
  <c r="T1337" i="16"/>
  <c r="S1333" i="16"/>
  <c r="T1333" i="16"/>
  <c r="AB1333" i="16"/>
  <c r="S1329" i="16"/>
  <c r="T1329" i="16"/>
  <c r="S1325" i="16"/>
  <c r="T1325" i="16"/>
  <c r="AB1325" i="16"/>
  <c r="S1321" i="16"/>
  <c r="T1321" i="16"/>
  <c r="AB1321" i="16"/>
  <c r="S1317" i="16"/>
  <c r="T1317" i="16"/>
  <c r="AB1317" i="16"/>
  <c r="S1313" i="16"/>
  <c r="T1313" i="16"/>
  <c r="AB1313" i="16"/>
  <c r="S1309" i="16"/>
  <c r="T1309" i="16"/>
  <c r="AB1309" i="16"/>
  <c r="S1305" i="16"/>
  <c r="T1305" i="16"/>
  <c r="S1301" i="16"/>
  <c r="T1301" i="16"/>
  <c r="AB1301" i="16"/>
  <c r="S1297" i="16"/>
  <c r="T1297" i="16"/>
  <c r="AB1297" i="16"/>
  <c r="S1293" i="16"/>
  <c r="T1293" i="16"/>
  <c r="AB1293" i="16"/>
  <c r="S1289" i="16"/>
  <c r="T1289" i="16"/>
  <c r="AB1289" i="16"/>
  <c r="S1285" i="16"/>
  <c r="T1285" i="16"/>
  <c r="S1281" i="16"/>
  <c r="T1281" i="16"/>
  <c r="AB1281" i="16"/>
  <c r="S1277" i="16"/>
  <c r="T1277" i="16"/>
  <c r="AB1277" i="16"/>
  <c r="S1273" i="16"/>
  <c r="T1273" i="16"/>
  <c r="AB1273" i="16"/>
  <c r="S1269" i="16"/>
  <c r="T1269" i="16"/>
  <c r="AB1269" i="16"/>
  <c r="S1265" i="16"/>
  <c r="T1265" i="16"/>
  <c r="S1261" i="16"/>
  <c r="T1261" i="16"/>
  <c r="AB1261" i="16"/>
  <c r="S1257" i="16"/>
  <c r="T1257" i="16"/>
  <c r="AB1257" i="16"/>
  <c r="S1253" i="16"/>
  <c r="T1253" i="16"/>
  <c r="AB1253" i="16"/>
  <c r="S1249" i="16"/>
  <c r="T1249" i="16"/>
  <c r="AB1249" i="16"/>
  <c r="S1245" i="16"/>
  <c r="T1245" i="16"/>
  <c r="S1241" i="16"/>
  <c r="T1241" i="16"/>
  <c r="AB1241" i="16"/>
  <c r="S1237" i="16"/>
  <c r="T1237" i="16"/>
  <c r="AB1237" i="16"/>
  <c r="S1233" i="16"/>
  <c r="T1233" i="16"/>
  <c r="AB1233" i="16"/>
  <c r="S1229" i="16"/>
  <c r="T1229" i="16"/>
  <c r="AB1229" i="16"/>
  <c r="S1225" i="16"/>
  <c r="T1225" i="16"/>
  <c r="AB1225" i="16"/>
  <c r="S1221" i="16"/>
  <c r="T1221" i="16"/>
  <c r="S1217" i="16"/>
  <c r="T1217" i="16"/>
  <c r="AB1217" i="16"/>
  <c r="S1213" i="16"/>
  <c r="T1213" i="16"/>
  <c r="AB1213" i="16"/>
  <c r="S1209" i="16"/>
  <c r="T1209" i="16"/>
  <c r="S1205" i="16"/>
  <c r="T1205" i="16"/>
  <c r="S1201" i="16"/>
  <c r="T1201" i="16"/>
  <c r="AB1201" i="16"/>
  <c r="S1197" i="16"/>
  <c r="T1197" i="16"/>
  <c r="AB1197" i="16"/>
  <c r="S1193" i="16"/>
  <c r="T1193" i="16"/>
  <c r="AB1193" i="16"/>
  <c r="S1189" i="16"/>
  <c r="T1189" i="16"/>
  <c r="S1185" i="16"/>
  <c r="T1185" i="16"/>
  <c r="AB1185" i="16"/>
  <c r="S1181" i="16"/>
  <c r="T1181" i="16"/>
  <c r="AB1181" i="16"/>
  <c r="S1177" i="16"/>
  <c r="T1177" i="16"/>
  <c r="S1173" i="16"/>
  <c r="T1173" i="16"/>
  <c r="AB1173" i="16"/>
  <c r="S1169" i="16"/>
  <c r="T1169" i="16"/>
  <c r="AB1169" i="16"/>
  <c r="S1165" i="16"/>
  <c r="T1165" i="16"/>
  <c r="AB1165" i="16"/>
  <c r="S1161" i="16"/>
  <c r="T1161" i="16"/>
  <c r="AB1161" i="16"/>
  <c r="S1157" i="16"/>
  <c r="T1157" i="16"/>
  <c r="S1153" i="16"/>
  <c r="T1153" i="16"/>
  <c r="AB1153" i="16"/>
  <c r="S1149" i="16"/>
  <c r="T1149" i="16"/>
  <c r="AB1149" i="16"/>
  <c r="S1145" i="16"/>
  <c r="T1145" i="16"/>
  <c r="AB1145" i="16"/>
  <c r="S1141" i="16"/>
  <c r="T1141" i="16"/>
  <c r="AB1141" i="16"/>
  <c r="S1137" i="16"/>
  <c r="T1137" i="16"/>
  <c r="AB1137" i="16"/>
  <c r="S1133" i="16"/>
  <c r="T1133" i="16"/>
  <c r="AB1133" i="16"/>
  <c r="S1129" i="16"/>
  <c r="T1129" i="16"/>
  <c r="AB1129" i="16"/>
  <c r="S1125" i="16"/>
  <c r="T1125" i="16"/>
  <c r="AB1125" i="16"/>
  <c r="S1121" i="16"/>
  <c r="T1121" i="16"/>
  <c r="S1117" i="16"/>
  <c r="T1117" i="16"/>
  <c r="S1113" i="16"/>
  <c r="T1113" i="16"/>
  <c r="AB1113" i="16"/>
  <c r="S1109" i="16"/>
  <c r="T1109" i="16"/>
  <c r="AB1109" i="16"/>
  <c r="S1105" i="16"/>
  <c r="T1105" i="16"/>
  <c r="AB1105" i="16"/>
  <c r="S1101" i="16"/>
  <c r="T1101" i="16"/>
  <c r="AB1101" i="16"/>
  <c r="S1097" i="16"/>
  <c r="T1097" i="16"/>
  <c r="AB1097" i="16"/>
  <c r="S1093" i="16"/>
  <c r="T1093" i="16"/>
  <c r="S1089" i="16"/>
  <c r="T1089" i="16"/>
  <c r="AB1089" i="16"/>
  <c r="S1085" i="16"/>
  <c r="T1085" i="16"/>
  <c r="AB1085" i="16"/>
  <c r="S1081" i="16"/>
  <c r="T1081" i="16"/>
  <c r="S1077" i="16"/>
  <c r="T1077" i="16"/>
  <c r="S1073" i="16"/>
  <c r="T1073" i="16"/>
  <c r="AB1073" i="16"/>
  <c r="S1069" i="16"/>
  <c r="T1069" i="16"/>
  <c r="AB1069" i="16"/>
  <c r="S1065" i="16"/>
  <c r="T1065" i="16"/>
  <c r="AB1065" i="16"/>
  <c r="S1061" i="16"/>
  <c r="T1061" i="16"/>
  <c r="AB1061" i="16"/>
  <c r="S1057" i="16"/>
  <c r="T1057" i="16"/>
  <c r="AB1057" i="16"/>
  <c r="S1053" i="16"/>
  <c r="T1053" i="16"/>
  <c r="AB1053" i="16"/>
  <c r="S1049" i="16"/>
  <c r="T1049" i="16"/>
  <c r="AB1049" i="16"/>
  <c r="S1045" i="16"/>
  <c r="T1045" i="16"/>
  <c r="AB1045" i="16"/>
  <c r="S1041" i="16"/>
  <c r="T1041" i="16"/>
  <c r="AB1041" i="16"/>
  <c r="S1037" i="16"/>
  <c r="T1037" i="16"/>
  <c r="AB1037" i="16"/>
  <c r="S1033" i="16"/>
  <c r="T1033" i="16"/>
  <c r="AB1033" i="16"/>
  <c r="S1029" i="16"/>
  <c r="T1029" i="16"/>
  <c r="S1025" i="16"/>
  <c r="T1025" i="16"/>
  <c r="S1021" i="16"/>
  <c r="T1021" i="16"/>
  <c r="S1017" i="16"/>
  <c r="T1017" i="16"/>
  <c r="S1013" i="16"/>
  <c r="T1013" i="16"/>
  <c r="S1009" i="16"/>
  <c r="T1009" i="16"/>
  <c r="S1005" i="16"/>
  <c r="T1005" i="16"/>
  <c r="S1001" i="16"/>
  <c r="T1001" i="16"/>
  <c r="S997" i="16"/>
  <c r="T997" i="16"/>
  <c r="S993" i="16"/>
  <c r="T993" i="16"/>
  <c r="S989" i="16"/>
  <c r="T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S881" i="16"/>
  <c r="T881" i="16"/>
  <c r="S877" i="16"/>
  <c r="T877" i="16"/>
  <c r="S873" i="16"/>
  <c r="T873" i="16"/>
  <c r="S869" i="16"/>
  <c r="T869" i="16"/>
  <c r="S865" i="16"/>
  <c r="T865" i="16"/>
  <c r="S861" i="16"/>
  <c r="T861" i="16"/>
  <c r="S857" i="16"/>
  <c r="T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S805" i="16"/>
  <c r="T805" i="16"/>
  <c r="S801" i="16"/>
  <c r="T801" i="16"/>
  <c r="S797" i="16"/>
  <c r="T797" i="16"/>
  <c r="S793" i="16"/>
  <c r="T793" i="16"/>
  <c r="S789" i="16"/>
  <c r="T789" i="16"/>
  <c r="S785" i="16"/>
  <c r="T785" i="16"/>
  <c r="S781" i="16"/>
  <c r="T781" i="16"/>
  <c r="S777" i="16"/>
  <c r="T777" i="16"/>
  <c r="S773" i="16"/>
  <c r="T773" i="16"/>
  <c r="S769" i="16"/>
  <c r="T769" i="16"/>
  <c r="S765" i="16"/>
  <c r="T765" i="16"/>
  <c r="S761" i="16"/>
  <c r="T761" i="16"/>
  <c r="S757" i="16"/>
  <c r="T757" i="16"/>
  <c r="S753" i="16"/>
  <c r="T753" i="16"/>
  <c r="S749" i="16"/>
  <c r="T749" i="16"/>
  <c r="S745" i="16"/>
  <c r="T745" i="16"/>
  <c r="S741" i="16"/>
  <c r="T741" i="16"/>
  <c r="S737" i="16"/>
  <c r="T737" i="16"/>
  <c r="S733" i="16"/>
  <c r="T733" i="16"/>
  <c r="S729" i="16"/>
  <c r="T729" i="16"/>
  <c r="S725" i="16"/>
  <c r="T725" i="16"/>
  <c r="S721" i="16"/>
  <c r="T721" i="16"/>
  <c r="T717" i="16"/>
  <c r="S717" i="16"/>
  <c r="T713" i="16"/>
  <c r="S713" i="16"/>
  <c r="T709" i="16"/>
  <c r="S709" i="16"/>
  <c r="T705" i="16"/>
  <c r="S705" i="16"/>
  <c r="T701" i="16"/>
  <c r="S701" i="16"/>
  <c r="T697" i="16"/>
  <c r="S697" i="16"/>
  <c r="T693" i="16"/>
  <c r="S693" i="16"/>
  <c r="T689" i="16"/>
  <c r="S689" i="16"/>
  <c r="T685" i="16"/>
  <c r="S685" i="16"/>
  <c r="T681" i="16"/>
  <c r="S681" i="16"/>
  <c r="T677" i="16"/>
  <c r="S677" i="16"/>
  <c r="T673" i="16"/>
  <c r="S673" i="16"/>
  <c r="T669" i="16"/>
  <c r="S669" i="16"/>
  <c r="T665" i="16"/>
  <c r="S665" i="16"/>
  <c r="T661" i="16"/>
  <c r="S661" i="16"/>
  <c r="T657" i="16"/>
  <c r="S657" i="16"/>
  <c r="T653" i="16"/>
  <c r="S653" i="16"/>
  <c r="T649" i="16"/>
  <c r="S649" i="16"/>
  <c r="T645" i="16"/>
  <c r="S645" i="16"/>
  <c r="T641" i="16"/>
  <c r="S641" i="16"/>
  <c r="T637" i="16"/>
  <c r="S637" i="16"/>
  <c r="T633" i="16"/>
  <c r="S633" i="16"/>
  <c r="T629" i="16"/>
  <c r="S629" i="16"/>
  <c r="T625" i="16"/>
  <c r="S625" i="16"/>
  <c r="T621" i="16"/>
  <c r="S621" i="16"/>
  <c r="T617" i="16"/>
  <c r="S617" i="16"/>
  <c r="T613" i="16"/>
  <c r="S613" i="16"/>
  <c r="T609" i="16"/>
  <c r="S609" i="16"/>
  <c r="T605" i="16"/>
  <c r="S605" i="16"/>
  <c r="T601" i="16"/>
  <c r="S601" i="16"/>
  <c r="T597" i="16"/>
  <c r="S597" i="16"/>
  <c r="T593" i="16"/>
  <c r="S593" i="16"/>
  <c r="T589" i="16"/>
  <c r="S589" i="16"/>
  <c r="T585" i="16"/>
  <c r="S585" i="16"/>
  <c r="T581" i="16"/>
  <c r="S581" i="16"/>
  <c r="T577" i="16"/>
  <c r="S577" i="16"/>
  <c r="T573" i="16"/>
  <c r="S573" i="16"/>
  <c r="AB2017" i="16"/>
  <c r="AB2001" i="16"/>
  <c r="AB1969" i="16"/>
  <c r="I1129" i="16"/>
  <c r="H1129" i="16"/>
  <c r="G1129" i="16"/>
  <c r="C12" i="10"/>
  <c r="C38" i="10"/>
  <c r="K64" i="10"/>
  <c r="J10" i="10"/>
  <c r="C10" i="10" s="1"/>
  <c r="A48" i="2"/>
  <c r="B4" i="3"/>
  <c r="B8" i="4"/>
  <c r="A4" i="10" s="1"/>
  <c r="C19" i="3"/>
  <c r="C21" i="3"/>
  <c r="A51" i="2"/>
  <c r="F4" i="14"/>
  <c r="C26" i="3"/>
  <c r="H37" i="10"/>
  <c r="D37" i="10" s="1"/>
  <c r="A7" i="2"/>
  <c r="G4" i="16"/>
  <c r="I42" i="10"/>
  <c r="C42" i="10" s="1"/>
  <c r="C22" i="3"/>
  <c r="A55" i="2"/>
  <c r="I30" i="10"/>
  <c r="A75" i="2"/>
  <c r="B8" i="3"/>
  <c r="J41" i="10"/>
  <c r="J52" i="10"/>
  <c r="J55" i="10"/>
  <c r="I37" i="10"/>
  <c r="C3" i="10"/>
  <c r="J40" i="10"/>
  <c r="C40" i="10" s="1"/>
  <c r="B31" i="3"/>
  <c r="A58" i="2"/>
  <c r="B3" i="3"/>
  <c r="A39" i="2"/>
  <c r="A52" i="2"/>
  <c r="A26" i="2"/>
  <c r="B21" i="3"/>
  <c r="C14" i="3"/>
  <c r="B14" i="3"/>
  <c r="I61" i="10"/>
  <c r="C61" i="10" s="1"/>
  <c r="J63" i="10"/>
  <c r="I28" i="10"/>
  <c r="B27" i="4"/>
  <c r="B33" i="4" s="1"/>
  <c r="A21" i="10" s="1"/>
  <c r="B48" i="1"/>
  <c r="C6" i="3"/>
  <c r="J16" i="10"/>
  <c r="A19" i="2"/>
  <c r="A32" i="2"/>
  <c r="I4" i="14"/>
  <c r="J9" i="10"/>
  <c r="C9" i="10" s="1"/>
  <c r="J26" i="10"/>
  <c r="C2" i="3"/>
  <c r="F63" i="10"/>
  <c r="F46" i="10"/>
  <c r="H46" i="10" s="1"/>
  <c r="D46" i="10" s="1"/>
  <c r="J22" i="10"/>
  <c r="I55" i="10"/>
  <c r="A40" i="2"/>
  <c r="B16" i="3"/>
  <c r="I52" i="10"/>
  <c r="D5" i="11"/>
  <c r="A8" i="2"/>
  <c r="B12" i="3"/>
  <c r="B19" i="4"/>
  <c r="I64" i="10"/>
  <c r="J53" i="10"/>
  <c r="B16" i="4"/>
  <c r="A8" i="10" s="1"/>
  <c r="A29" i="2"/>
  <c r="B22" i="4"/>
  <c r="A13" i="10" s="1"/>
  <c r="C4" i="3"/>
  <c r="F23" i="10"/>
  <c r="H23" i="10" s="1"/>
  <c r="D23" i="10" s="1"/>
  <c r="G18" i="10"/>
  <c r="H18" i="10" s="1"/>
  <c r="C18" i="10" s="1"/>
  <c r="F6" i="10"/>
  <c r="H6" i="10" s="1"/>
  <c r="D6" i="10" s="1"/>
  <c r="T2504" i="16"/>
  <c r="S2504" i="16"/>
  <c r="AB2504" i="16"/>
  <c r="T2500" i="16"/>
  <c r="S2500" i="16"/>
  <c r="AB2500" i="16"/>
  <c r="T2496" i="16"/>
  <c r="S2496" i="16"/>
  <c r="T2492" i="16"/>
  <c r="S2492" i="16"/>
  <c r="AB2492" i="16"/>
  <c r="T2488" i="16"/>
  <c r="S2488" i="16"/>
  <c r="T2484" i="16"/>
  <c r="S2484" i="16"/>
  <c r="T2480" i="16"/>
  <c r="S2480" i="16"/>
  <c r="AB2480" i="16"/>
  <c r="T2476" i="16"/>
  <c r="S2476" i="16"/>
  <c r="T2472" i="16"/>
  <c r="S2472" i="16"/>
  <c r="T2468" i="16"/>
  <c r="S2468" i="16"/>
  <c r="AB2468" i="16"/>
  <c r="T2464" i="16"/>
  <c r="S2464" i="16"/>
  <c r="T2460" i="16"/>
  <c r="S2460" i="16"/>
  <c r="T2456" i="16"/>
  <c r="S2456" i="16"/>
  <c r="S2452" i="16"/>
  <c r="T2452" i="16"/>
  <c r="AB2452" i="16"/>
  <c r="S2448" i="16"/>
  <c r="T2448" i="16"/>
  <c r="T2444" i="16"/>
  <c r="S2444" i="16"/>
  <c r="S2440" i="16"/>
  <c r="T2440" i="16"/>
  <c r="AB2440" i="16"/>
  <c r="S2436" i="16"/>
  <c r="T2436" i="16"/>
  <c r="AB2436" i="16"/>
  <c r="S2432" i="16"/>
  <c r="T2432" i="16"/>
  <c r="S2428" i="16"/>
  <c r="T2428" i="16"/>
  <c r="AB2428" i="16"/>
  <c r="S2424" i="16"/>
  <c r="T2424" i="16"/>
  <c r="S2420" i="16"/>
  <c r="T2420" i="16"/>
  <c r="S2416" i="16"/>
  <c r="T2416" i="16"/>
  <c r="S2412" i="16"/>
  <c r="T2412" i="16"/>
  <c r="AB2412" i="16"/>
  <c r="S2408" i="16"/>
  <c r="T2408" i="16"/>
  <c r="S2404" i="16"/>
  <c r="T2404" i="16"/>
  <c r="S2400" i="16"/>
  <c r="T2400" i="16"/>
  <c r="AB2400" i="16"/>
  <c r="S2396" i="16"/>
  <c r="T2396" i="16"/>
  <c r="AB2396" i="16"/>
  <c r="S2392" i="16"/>
  <c r="T2392" i="16"/>
  <c r="S2388" i="16"/>
  <c r="T2388" i="16"/>
  <c r="S2384" i="16"/>
  <c r="T2384" i="16"/>
  <c r="S2380" i="16"/>
  <c r="T2380" i="16"/>
  <c r="AB2380" i="16"/>
  <c r="S2376" i="16"/>
  <c r="T2376" i="16"/>
  <c r="S2372" i="16"/>
  <c r="T2372" i="16"/>
  <c r="AB2372" i="16"/>
  <c r="S2368" i="16"/>
  <c r="T2368" i="16"/>
  <c r="AB2368" i="16"/>
  <c r="S2364" i="16"/>
  <c r="T2364" i="16"/>
  <c r="AB2364" i="16"/>
  <c r="S2360" i="16"/>
  <c r="T2360" i="16"/>
  <c r="S2356" i="16"/>
  <c r="T2356" i="16"/>
  <c r="AB2356" i="16"/>
  <c r="S2352" i="16"/>
  <c r="T2352" i="16"/>
  <c r="AB2352" i="16"/>
  <c r="S2348" i="16"/>
  <c r="T2348" i="16"/>
  <c r="S2344" i="16"/>
  <c r="T2344" i="16"/>
  <c r="S2340" i="16"/>
  <c r="T2340" i="16"/>
  <c r="AB2340" i="16"/>
  <c r="S2336" i="16"/>
  <c r="T2336" i="16"/>
  <c r="AB2336" i="16"/>
  <c r="S2332" i="16"/>
  <c r="T2332" i="16"/>
  <c r="AB2332" i="16"/>
  <c r="S2328" i="16"/>
  <c r="T2328" i="16"/>
  <c r="S2324" i="16"/>
  <c r="T2324" i="16"/>
  <c r="AB2324" i="16"/>
  <c r="S2320" i="16"/>
  <c r="T2320" i="16"/>
  <c r="S2316" i="16"/>
  <c r="T2316" i="16"/>
  <c r="AB2316" i="16"/>
  <c r="S2312" i="16"/>
  <c r="T2312" i="16"/>
  <c r="AB2312" i="16"/>
  <c r="S2308" i="16"/>
  <c r="T2308" i="16"/>
  <c r="S2304" i="16"/>
  <c r="T2304" i="16"/>
  <c r="AB2304" i="16"/>
  <c r="S2300" i="16"/>
  <c r="T2300" i="16"/>
  <c r="S2296" i="16"/>
  <c r="T2296" i="16"/>
  <c r="S2292" i="16"/>
  <c r="T2292" i="16"/>
  <c r="AB2292" i="16"/>
  <c r="S2288" i="16"/>
  <c r="T2288" i="16"/>
  <c r="AB2288" i="16"/>
  <c r="S2284" i="16"/>
  <c r="T2284" i="16"/>
  <c r="AB2284" i="16"/>
  <c r="S2280" i="16"/>
  <c r="T2280" i="16"/>
  <c r="AB2280" i="16"/>
  <c r="S2276" i="16"/>
  <c r="T2276" i="16"/>
  <c r="S2272" i="16"/>
  <c r="T2272" i="16"/>
  <c r="AB2272" i="16"/>
  <c r="S2268" i="16"/>
  <c r="T2268" i="16"/>
  <c r="S2264" i="16"/>
  <c r="T2264" i="16"/>
  <c r="S2260" i="16"/>
  <c r="T2260" i="16"/>
  <c r="AB2260" i="16"/>
  <c r="S2256" i="16"/>
  <c r="T2256" i="16"/>
  <c r="S2252" i="16"/>
  <c r="T2252" i="16"/>
  <c r="S2248" i="16"/>
  <c r="T2248" i="16"/>
  <c r="T2244" i="16"/>
  <c r="S2244" i="16"/>
  <c r="AB2244" i="16"/>
  <c r="S2240" i="16"/>
  <c r="T2240" i="16"/>
  <c r="AB2240" i="16"/>
  <c r="S2236" i="16"/>
  <c r="T2236" i="16"/>
  <c r="S2232" i="16"/>
  <c r="T2232" i="16"/>
  <c r="T2228" i="16"/>
  <c r="S2228" i="16"/>
  <c r="AB2228" i="16"/>
  <c r="S2224" i="16"/>
  <c r="T2224" i="16"/>
  <c r="AB2224" i="16"/>
  <c r="T2220" i="16"/>
  <c r="S2220" i="16"/>
  <c r="AB2220" i="16"/>
  <c r="S2216" i="16"/>
  <c r="T2216" i="16"/>
  <c r="S2212" i="16"/>
  <c r="T2212" i="16"/>
  <c r="S2208" i="16"/>
  <c r="T2208" i="16"/>
  <c r="AB2208" i="16"/>
  <c r="T2204" i="16"/>
  <c r="S2204" i="16"/>
  <c r="AB2204" i="16"/>
  <c r="S2200" i="16"/>
  <c r="T2200" i="16"/>
  <c r="S2196" i="16"/>
  <c r="T2196" i="16"/>
  <c r="S2192" i="16"/>
  <c r="T2192" i="16"/>
  <c r="T2188" i="16"/>
  <c r="S2188" i="16"/>
  <c r="S2184" i="16"/>
  <c r="T2184" i="16"/>
  <c r="AB2184" i="16"/>
  <c r="S2180" i="16"/>
  <c r="T2180" i="16"/>
  <c r="AB2180" i="16"/>
  <c r="S2176" i="16"/>
  <c r="T2176" i="16"/>
  <c r="AB2176" i="16"/>
  <c r="T2172" i="16"/>
  <c r="S2172" i="16"/>
  <c r="S2168" i="16"/>
  <c r="T2168" i="16"/>
  <c r="S2164" i="16"/>
  <c r="T2164" i="16"/>
  <c r="S2160" i="16"/>
  <c r="T2160" i="16"/>
  <c r="T2156" i="16"/>
  <c r="S2156" i="16"/>
  <c r="AB2156" i="16"/>
  <c r="S2152" i="16"/>
  <c r="T2152" i="16"/>
  <c r="T2148" i="16"/>
  <c r="S2148" i="16"/>
  <c r="S2144" i="16"/>
  <c r="T2144" i="16"/>
  <c r="AB2144" i="16"/>
  <c r="T2140" i="16"/>
  <c r="S2140" i="16"/>
  <c r="AB2140" i="16"/>
  <c r="S2136" i="16"/>
  <c r="T2136" i="16"/>
  <c r="S2132" i="16"/>
  <c r="T2132" i="16"/>
  <c r="AB2132" i="16"/>
  <c r="S2128" i="16"/>
  <c r="T2128" i="16"/>
  <c r="T2124" i="16"/>
  <c r="S2124" i="16"/>
  <c r="S2120" i="16"/>
  <c r="T2120" i="16"/>
  <c r="AB2120" i="16"/>
  <c r="S2116" i="16"/>
  <c r="T2116" i="16"/>
  <c r="AB2116" i="16"/>
  <c r="S2112" i="16"/>
  <c r="T2112" i="16"/>
  <c r="AB2112" i="16"/>
  <c r="T2108" i="16"/>
  <c r="S2108" i="16"/>
  <c r="AB2108" i="16"/>
  <c r="S2104" i="16"/>
  <c r="T2104" i="16"/>
  <c r="T2100" i="16"/>
  <c r="S2100" i="16"/>
  <c r="T2096" i="16"/>
  <c r="S2096" i="16"/>
  <c r="AB2096" i="16"/>
  <c r="T2092" i="16"/>
  <c r="S2092" i="16"/>
  <c r="T2088" i="16"/>
  <c r="S2088" i="16"/>
  <c r="T2084" i="16"/>
  <c r="S2084" i="16"/>
  <c r="AB2084" i="16"/>
  <c r="T2080" i="16"/>
  <c r="S2080" i="16"/>
  <c r="AB2080" i="16"/>
  <c r="T2076" i="16"/>
  <c r="S2076" i="16"/>
  <c r="AB2076" i="16"/>
  <c r="T2072" i="16"/>
  <c r="S2072" i="16"/>
  <c r="T2068" i="16"/>
  <c r="S2068" i="16"/>
  <c r="T2064" i="16"/>
  <c r="S2064" i="16"/>
  <c r="T2060" i="16"/>
  <c r="S2060" i="16"/>
  <c r="T2056" i="16"/>
  <c r="S2056" i="16"/>
  <c r="AB2056" i="16"/>
  <c r="T2052" i="16"/>
  <c r="S2052" i="16"/>
  <c r="T2048" i="16"/>
  <c r="S2048" i="16"/>
  <c r="T2044" i="16"/>
  <c r="S2044" i="16"/>
  <c r="AB2044" i="16"/>
  <c r="T2040" i="16"/>
  <c r="S2040" i="16"/>
  <c r="T2036" i="16"/>
  <c r="S2036" i="16"/>
  <c r="AB2036" i="16"/>
  <c r="T2032" i="16"/>
  <c r="S2032" i="16"/>
  <c r="AB2032" i="16"/>
  <c r="T2028" i="16"/>
  <c r="S2028" i="16"/>
  <c r="T2024" i="16"/>
  <c r="S2024" i="16"/>
  <c r="T2020" i="16"/>
  <c r="S2020" i="16"/>
  <c r="T2016" i="16"/>
  <c r="S2016" i="16"/>
  <c r="AB2016" i="16"/>
  <c r="T2012" i="16"/>
  <c r="S2012" i="16"/>
  <c r="AB2012" i="16"/>
  <c r="T2008" i="16"/>
  <c r="S2008" i="16"/>
  <c r="AB2008" i="16"/>
  <c r="T2004" i="16"/>
  <c r="S2004" i="16"/>
  <c r="AB2004" i="16"/>
  <c r="T2000" i="16"/>
  <c r="S2000" i="16"/>
  <c r="T1996" i="16"/>
  <c r="S1996" i="16"/>
  <c r="AB1996" i="16"/>
  <c r="T1992" i="16"/>
  <c r="S1992" i="16"/>
  <c r="AB1992" i="16"/>
  <c r="T1988" i="16"/>
  <c r="S1988" i="16"/>
  <c r="T1984" i="16"/>
  <c r="S1984" i="16"/>
  <c r="AB1984" i="16"/>
  <c r="T1980" i="16"/>
  <c r="S1980" i="16"/>
  <c r="AB1980" i="16"/>
  <c r="T1976" i="16"/>
  <c r="S1976" i="16"/>
  <c r="T1972" i="16"/>
  <c r="S1972" i="16"/>
  <c r="AB1972" i="16"/>
  <c r="T1968" i="16"/>
  <c r="S1968" i="16"/>
  <c r="AB1968" i="16"/>
  <c r="T1964" i="16"/>
  <c r="S1964" i="16"/>
  <c r="AB1964" i="16"/>
  <c r="T1960" i="16"/>
  <c r="S1960" i="16"/>
  <c r="T1956" i="16"/>
  <c r="S1956" i="16"/>
  <c r="AB1956" i="16"/>
  <c r="T1952" i="16"/>
  <c r="S1952" i="16"/>
  <c r="AB1952" i="16"/>
  <c r="T1948" i="16"/>
  <c r="S1948" i="16"/>
  <c r="AB1948" i="16"/>
  <c r="T1944" i="16"/>
  <c r="S1944" i="16"/>
  <c r="AB1944" i="16"/>
  <c r="T1940" i="16"/>
  <c r="S1940" i="16"/>
  <c r="AB1940" i="16"/>
  <c r="T1936" i="16"/>
  <c r="S1936" i="16"/>
  <c r="T1932" i="16"/>
  <c r="S1932" i="16"/>
  <c r="AB1932" i="16"/>
  <c r="T1928" i="16"/>
  <c r="S1928" i="16"/>
  <c r="AB1928" i="16"/>
  <c r="T1924" i="16"/>
  <c r="S1924" i="16"/>
  <c r="AB1924" i="16"/>
  <c r="T1920" i="16"/>
  <c r="S1920" i="16"/>
  <c r="AB1920" i="16"/>
  <c r="T1916" i="16"/>
  <c r="S1916" i="16"/>
  <c r="AB1916" i="16"/>
  <c r="T1912" i="16"/>
  <c r="S1912" i="16"/>
  <c r="T1908" i="16"/>
  <c r="S1908" i="16"/>
  <c r="AB1908" i="16"/>
  <c r="T1904" i="16"/>
  <c r="S1904" i="16"/>
  <c r="AB1904" i="16"/>
  <c r="T1900" i="16"/>
  <c r="S1900" i="16"/>
  <c r="AB1900" i="16"/>
  <c r="T1896" i="16"/>
  <c r="S1896" i="16"/>
  <c r="T1892" i="16"/>
  <c r="S1892" i="16"/>
  <c r="AB1892" i="16"/>
  <c r="T1888" i="16"/>
  <c r="S1888" i="16"/>
  <c r="AB1888" i="16"/>
  <c r="T1884" i="16"/>
  <c r="S1884" i="16"/>
  <c r="AB1884" i="16"/>
  <c r="T1880" i="16"/>
  <c r="S1880" i="16"/>
  <c r="AB1880" i="16"/>
  <c r="T1876" i="16"/>
  <c r="S1876" i="16"/>
  <c r="AB1876" i="16"/>
  <c r="T1872" i="16"/>
  <c r="S1872" i="16"/>
  <c r="T1868" i="16"/>
  <c r="S1868" i="16"/>
  <c r="AB1868" i="16"/>
  <c r="T1864" i="16"/>
  <c r="S1864" i="16"/>
  <c r="AB1864" i="16"/>
  <c r="T1860" i="16"/>
  <c r="S1860" i="16"/>
  <c r="AB1860" i="16"/>
  <c r="T1856" i="16"/>
  <c r="S1856" i="16"/>
  <c r="AB1856" i="16"/>
  <c r="T1852" i="16"/>
  <c r="S1852" i="16"/>
  <c r="AB1852" i="16"/>
  <c r="T1848" i="16"/>
  <c r="S1848" i="16"/>
  <c r="AB1848" i="16"/>
  <c r="T1844" i="16"/>
  <c r="S1844" i="16"/>
  <c r="AB1844" i="16"/>
  <c r="T1840" i="16"/>
  <c r="S1840" i="16"/>
  <c r="AB1840" i="16"/>
  <c r="T1836" i="16"/>
  <c r="S1836" i="16"/>
  <c r="T1832" i="16"/>
  <c r="S1832" i="16"/>
  <c r="T1828" i="16"/>
  <c r="S1828" i="16"/>
  <c r="AB1828" i="16"/>
  <c r="T1824" i="16"/>
  <c r="S1824" i="16"/>
  <c r="AB1824" i="16"/>
  <c r="T1820" i="16"/>
  <c r="S1820" i="16"/>
  <c r="AB1820" i="16"/>
  <c r="T1816" i="16"/>
  <c r="S1816" i="16"/>
  <c r="AB1816" i="16"/>
  <c r="T1812" i="16"/>
  <c r="S1812" i="16"/>
  <c r="T1808" i="16"/>
  <c r="S1808" i="16"/>
  <c r="AB1808" i="16"/>
  <c r="T1804" i="16"/>
  <c r="S1804" i="16"/>
  <c r="AB1804" i="16"/>
  <c r="T1800" i="16"/>
  <c r="S1800" i="16"/>
  <c r="T1796" i="16"/>
  <c r="S1796" i="16"/>
  <c r="T1792" i="16"/>
  <c r="S1792" i="16"/>
  <c r="T1788" i="16"/>
  <c r="S1788" i="16"/>
  <c r="AB1788" i="16"/>
  <c r="T1784" i="16"/>
  <c r="S1784" i="16"/>
  <c r="T1780" i="16"/>
  <c r="S1780" i="16"/>
  <c r="AB1780" i="16"/>
  <c r="T1776" i="16"/>
  <c r="S1776" i="16"/>
  <c r="AB1776" i="16"/>
  <c r="T1772" i="16"/>
  <c r="S1772" i="16"/>
  <c r="T1768" i="16"/>
  <c r="S1768" i="16"/>
  <c r="T1764" i="16"/>
  <c r="S1764" i="16"/>
  <c r="AB1764" i="16"/>
  <c r="T1760" i="16"/>
  <c r="S1760" i="16"/>
  <c r="AB1760" i="16"/>
  <c r="T1756" i="16"/>
  <c r="S1756" i="16"/>
  <c r="AB1756" i="16"/>
  <c r="T1752" i="16"/>
  <c r="S1752" i="16"/>
  <c r="AB1752" i="16"/>
  <c r="S1748" i="16"/>
  <c r="T1748" i="16"/>
  <c r="S1744" i="16"/>
  <c r="T1744" i="16"/>
  <c r="AB1744" i="16"/>
  <c r="S1740" i="16"/>
  <c r="T1740" i="16"/>
  <c r="AB1740" i="16"/>
  <c r="S1736" i="16"/>
  <c r="T1736" i="16"/>
  <c r="AB1736" i="16"/>
  <c r="S1732" i="16"/>
  <c r="T1732" i="16"/>
  <c r="S1728" i="16"/>
  <c r="T1728" i="16"/>
  <c r="S1724" i="16"/>
  <c r="T1724" i="16"/>
  <c r="AB1724" i="16"/>
  <c r="S1720" i="16"/>
  <c r="T1720" i="16"/>
  <c r="AB1720" i="16"/>
  <c r="S1716" i="16"/>
  <c r="T1716" i="16"/>
  <c r="AB1716" i="16"/>
  <c r="S1712" i="16"/>
  <c r="T1712" i="16"/>
  <c r="AB1712" i="16"/>
  <c r="S1708" i="16"/>
  <c r="T1708" i="16"/>
  <c r="S1704" i="16"/>
  <c r="T1704" i="16"/>
  <c r="S1700" i="16"/>
  <c r="T1700" i="16"/>
  <c r="AB1700" i="16"/>
  <c r="S1696" i="16"/>
  <c r="T1696" i="16"/>
  <c r="AB1696" i="16"/>
  <c r="S1692" i="16"/>
  <c r="T1692" i="16"/>
  <c r="AB1692" i="16"/>
  <c r="S1688" i="16"/>
  <c r="T1688" i="16"/>
  <c r="AB1688" i="16"/>
  <c r="S1684" i="16"/>
  <c r="T1684" i="16"/>
  <c r="S1680" i="16"/>
  <c r="T1680" i="16"/>
  <c r="AB1680" i="16"/>
  <c r="S1676" i="16"/>
  <c r="T1676" i="16"/>
  <c r="S1672" i="16"/>
  <c r="T1672" i="16"/>
  <c r="S1668" i="16"/>
  <c r="T1668" i="16"/>
  <c r="S1664" i="16"/>
  <c r="T1664" i="16"/>
  <c r="AB1664" i="16"/>
  <c r="S1660" i="16"/>
  <c r="T1660" i="16"/>
  <c r="AB1660" i="16"/>
  <c r="S1656" i="16"/>
  <c r="T1656" i="16"/>
  <c r="S1652" i="16"/>
  <c r="T1652" i="16"/>
  <c r="S1648" i="16"/>
  <c r="T1648" i="16"/>
  <c r="AB1648" i="16"/>
  <c r="S1644" i="16"/>
  <c r="T1644" i="16"/>
  <c r="AB1644" i="16"/>
  <c r="S1640" i="16"/>
  <c r="T1640" i="16"/>
  <c r="S1636" i="16"/>
  <c r="T1636" i="16"/>
  <c r="S1632" i="16"/>
  <c r="T1632" i="16"/>
  <c r="S1628" i="16"/>
  <c r="T1628" i="16"/>
  <c r="AB1628" i="16"/>
  <c r="S1624" i="16"/>
  <c r="T1624" i="16"/>
  <c r="AB1624" i="16"/>
  <c r="S1620" i="16"/>
  <c r="T1620" i="16"/>
  <c r="S1616" i="16"/>
  <c r="T1616" i="16"/>
  <c r="AB1616" i="16"/>
  <c r="S1612" i="16"/>
  <c r="T1612" i="16"/>
  <c r="S1608" i="16"/>
  <c r="T1608" i="16"/>
  <c r="S1604" i="16"/>
  <c r="T1604" i="16"/>
  <c r="AB1604" i="16"/>
  <c r="S1600" i="16"/>
  <c r="T1600" i="16"/>
  <c r="S1596" i="16"/>
  <c r="T1596" i="16"/>
  <c r="AB1596" i="16"/>
  <c r="S1592" i="16"/>
  <c r="T1592" i="16"/>
  <c r="AB1592" i="16"/>
  <c r="S1588" i="16"/>
  <c r="T1588" i="16"/>
  <c r="S1584" i="16"/>
  <c r="T1584" i="16"/>
  <c r="AB1584" i="16"/>
  <c r="S1580" i="16"/>
  <c r="T1580" i="16"/>
  <c r="S1576" i="16"/>
  <c r="T1576" i="16"/>
  <c r="S1572" i="16"/>
  <c r="T1572" i="16"/>
  <c r="S1568" i="16"/>
  <c r="T1568" i="16"/>
  <c r="S1564" i="16"/>
  <c r="T1564" i="16"/>
  <c r="AB1564" i="16"/>
  <c r="S1560" i="16"/>
  <c r="T1560" i="16"/>
  <c r="AB1560" i="16"/>
  <c r="S1556" i="16"/>
  <c r="T1556" i="16"/>
  <c r="AB1556" i="16"/>
  <c r="S1552" i="16"/>
  <c r="T1552" i="16"/>
  <c r="AB1552" i="16"/>
  <c r="S1548" i="16"/>
  <c r="T1548" i="16"/>
  <c r="S1544" i="16"/>
  <c r="T1544" i="16"/>
  <c r="S1540" i="16"/>
  <c r="T1540" i="16"/>
  <c r="S1536" i="16"/>
  <c r="T1536" i="16"/>
  <c r="AB1536" i="16"/>
  <c r="S1532" i="16"/>
  <c r="T1532" i="16"/>
  <c r="AB1532" i="16"/>
  <c r="S1528" i="16"/>
  <c r="T1528" i="16"/>
  <c r="AB1528" i="16"/>
  <c r="S1524" i="16"/>
  <c r="T1524" i="16"/>
  <c r="S1520" i="16"/>
  <c r="T1520" i="16"/>
  <c r="AB1520" i="16"/>
  <c r="S1516" i="16"/>
  <c r="T1516" i="16"/>
  <c r="AB1516" i="16"/>
  <c r="S1512" i="16"/>
  <c r="T1512" i="16"/>
  <c r="S1508" i="16"/>
  <c r="T1508" i="16"/>
  <c r="S1504" i="16"/>
  <c r="T1504" i="16"/>
  <c r="S1500" i="16"/>
  <c r="T1500" i="16"/>
  <c r="AB1500" i="16"/>
  <c r="S1496" i="16"/>
  <c r="T1496" i="16"/>
  <c r="AB1496" i="16"/>
  <c r="S1492" i="16"/>
  <c r="T1492" i="16"/>
  <c r="AB1492" i="16"/>
  <c r="S1488" i="16"/>
  <c r="T1488" i="16"/>
  <c r="AB1488" i="16"/>
  <c r="S1484" i="16"/>
  <c r="T1484" i="16"/>
  <c r="S1480" i="16"/>
  <c r="T1480" i="16"/>
  <c r="S1476" i="16"/>
  <c r="T1476" i="16"/>
  <c r="AB1476" i="16"/>
  <c r="S1472" i="16"/>
  <c r="T1472" i="16"/>
  <c r="AB1472" i="16"/>
  <c r="S1468" i="16"/>
  <c r="T1468" i="16"/>
  <c r="AB1468" i="16"/>
  <c r="S1464" i="16"/>
  <c r="T1464" i="16"/>
  <c r="AB1464" i="16"/>
  <c r="S1460" i="16"/>
  <c r="T1460" i="16"/>
  <c r="S1456" i="16"/>
  <c r="T1456" i="16"/>
  <c r="AB1456" i="16"/>
  <c r="S1452" i="16"/>
  <c r="T1452" i="16"/>
  <c r="S1448" i="16"/>
  <c r="T1448" i="16"/>
  <c r="S1444" i="16"/>
  <c r="T1444" i="16"/>
  <c r="S1440" i="16"/>
  <c r="T1440" i="16"/>
  <c r="S1436" i="16"/>
  <c r="T1436" i="16"/>
  <c r="AB1436" i="16"/>
  <c r="S1432" i="16"/>
  <c r="T1432" i="16"/>
  <c r="AB1432" i="16"/>
  <c r="S1428" i="16"/>
  <c r="T1428" i="16"/>
  <c r="S1424" i="16"/>
  <c r="T1424" i="16"/>
  <c r="AB1424" i="16"/>
  <c r="S1420" i="16"/>
  <c r="T1420" i="16"/>
  <c r="S1416" i="16"/>
  <c r="T1416" i="16"/>
  <c r="S1412" i="16"/>
  <c r="T1412" i="16"/>
  <c r="S1408" i="16"/>
  <c r="T1408" i="16"/>
  <c r="AB1408" i="16"/>
  <c r="S1404" i="16"/>
  <c r="T1404" i="16"/>
  <c r="AB1404" i="16"/>
  <c r="S1400" i="16"/>
  <c r="T1400" i="16"/>
  <c r="S1396" i="16"/>
  <c r="T1396" i="16"/>
  <c r="AB1396" i="16"/>
  <c r="S1392" i="16"/>
  <c r="T1392" i="16"/>
  <c r="AB1392" i="16"/>
  <c r="S1388" i="16"/>
  <c r="T1388" i="16"/>
  <c r="AB1388" i="16"/>
  <c r="S1384" i="16"/>
  <c r="T1384" i="16"/>
  <c r="AB1384" i="16"/>
  <c r="S1380" i="16"/>
  <c r="T1380" i="16"/>
  <c r="S1376" i="16"/>
  <c r="T1376" i="16"/>
  <c r="S1372" i="16"/>
  <c r="T1372" i="16"/>
  <c r="AB1372" i="16"/>
  <c r="S1368" i="16"/>
  <c r="T1368" i="16"/>
  <c r="AB1368" i="16"/>
  <c r="S1364" i="16"/>
  <c r="T1364" i="16"/>
  <c r="S1360" i="16"/>
  <c r="T1360" i="16"/>
  <c r="S1356" i="16"/>
  <c r="T1356" i="16"/>
  <c r="S1352" i="16"/>
  <c r="T1352" i="16"/>
  <c r="AB1352" i="16"/>
  <c r="S1348" i="16"/>
  <c r="T1348" i="16"/>
  <c r="S1344" i="16"/>
  <c r="T1344" i="16"/>
  <c r="AB1344" i="16"/>
  <c r="S1340" i="16"/>
  <c r="T1340" i="16"/>
  <c r="AB1340" i="16"/>
  <c r="S1336" i="16"/>
  <c r="T1336" i="16"/>
  <c r="AB1336" i="16"/>
  <c r="S1332" i="16"/>
  <c r="T1332" i="16"/>
  <c r="AB1332" i="16"/>
  <c r="S1328" i="16"/>
  <c r="T1328" i="16"/>
  <c r="AB1328" i="16"/>
  <c r="S1324" i="16"/>
  <c r="T1324" i="16"/>
  <c r="AB1324" i="16"/>
  <c r="S1320" i="16"/>
  <c r="T1320" i="16"/>
  <c r="AB1320" i="16"/>
  <c r="S1316" i="16"/>
  <c r="T1316" i="16"/>
  <c r="AB1316" i="16"/>
  <c r="S1312" i="16"/>
  <c r="T1312" i="16"/>
  <c r="S1308" i="16"/>
  <c r="T1308" i="16"/>
  <c r="S1304" i="16"/>
  <c r="T1304" i="16"/>
  <c r="AB1304" i="16"/>
  <c r="S1300" i="16"/>
  <c r="T1300" i="16"/>
  <c r="AB1300" i="16"/>
  <c r="S1296" i="16"/>
  <c r="T1296" i="16"/>
  <c r="AB1296" i="16"/>
  <c r="S1292" i="16"/>
  <c r="T1292" i="16"/>
  <c r="AB1292" i="16"/>
  <c r="S1288" i="16"/>
  <c r="T1288" i="16"/>
  <c r="AB1288" i="16"/>
  <c r="S1284" i="16"/>
  <c r="T1284" i="16"/>
  <c r="S1280" i="16"/>
  <c r="T1280" i="16"/>
  <c r="S1276" i="16"/>
  <c r="T1276" i="16"/>
  <c r="AB1276" i="16"/>
  <c r="S1272" i="16"/>
  <c r="T1272" i="16"/>
  <c r="AB1272" i="16"/>
  <c r="S1268" i="16"/>
  <c r="T1268" i="16"/>
  <c r="AB1268" i="16"/>
  <c r="S1264" i="16"/>
  <c r="T1264" i="16"/>
  <c r="S1260" i="16"/>
  <c r="T1260" i="16"/>
  <c r="AB1260" i="16"/>
  <c r="S1256" i="16"/>
  <c r="T1256" i="16"/>
  <c r="AB1256" i="16"/>
  <c r="S1252" i="16"/>
  <c r="T1252" i="16"/>
  <c r="S1248" i="16"/>
  <c r="T1248" i="16"/>
  <c r="AB1248" i="16"/>
  <c r="S1244" i="16"/>
  <c r="T1244" i="16"/>
  <c r="AB1244" i="16"/>
  <c r="S1240" i="16"/>
  <c r="T1240" i="16"/>
  <c r="AB1240" i="16"/>
  <c r="S1236" i="16"/>
  <c r="T1236" i="16"/>
  <c r="AB1236" i="16"/>
  <c r="S1232" i="16"/>
  <c r="T1232" i="16"/>
  <c r="AB1232" i="16"/>
  <c r="S1228" i="16"/>
  <c r="T1228" i="16"/>
  <c r="AB1228" i="16"/>
  <c r="S1224" i="16"/>
  <c r="T1224" i="16"/>
  <c r="S1220" i="16"/>
  <c r="T1220" i="16"/>
  <c r="S1216" i="16"/>
  <c r="T1216" i="16"/>
  <c r="AB1216" i="16"/>
  <c r="S1212" i="16"/>
  <c r="T1212" i="16"/>
  <c r="AB1212" i="16"/>
  <c r="S1208" i="16"/>
  <c r="T1208" i="16"/>
  <c r="AB1208" i="16"/>
  <c r="S1204" i="16"/>
  <c r="T1204" i="16"/>
  <c r="AB1204" i="16"/>
  <c r="S1200" i="16"/>
  <c r="T1200" i="16"/>
  <c r="AB1200" i="16"/>
  <c r="S1196" i="16"/>
  <c r="T1196" i="16"/>
  <c r="AB1196" i="16"/>
  <c r="S1192" i="16"/>
  <c r="T1192" i="16"/>
  <c r="S1188" i="16"/>
  <c r="T1188" i="16"/>
  <c r="AB1188" i="16"/>
  <c r="S1184" i="16"/>
  <c r="T1184" i="16"/>
  <c r="AB1184" i="16"/>
  <c r="S1180" i="16"/>
  <c r="T1180" i="16"/>
  <c r="AB1180" i="16"/>
  <c r="S1176" i="16"/>
  <c r="T1176" i="16"/>
  <c r="AB1176" i="16"/>
  <c r="S1172" i="16"/>
  <c r="T1172" i="16"/>
  <c r="AB1172" i="16"/>
  <c r="S1168" i="16"/>
  <c r="T1168" i="16"/>
  <c r="AB1168" i="16"/>
  <c r="S1164" i="16"/>
  <c r="T1164" i="16"/>
  <c r="S1160" i="16"/>
  <c r="T1160" i="16"/>
  <c r="AB1160" i="16"/>
  <c r="S1156" i="16"/>
  <c r="T1156" i="16"/>
  <c r="S1152" i="16"/>
  <c r="T1152" i="16"/>
  <c r="AB1152" i="16"/>
  <c r="S1148" i="16"/>
  <c r="T1148" i="16"/>
  <c r="AB1148" i="16"/>
  <c r="S1144" i="16"/>
  <c r="T1144" i="16"/>
  <c r="AB1144" i="16"/>
  <c r="S1140" i="16"/>
  <c r="T1140" i="16"/>
  <c r="AB1140" i="16"/>
  <c r="S1136" i="16"/>
  <c r="T1136" i="16"/>
  <c r="AB1136" i="16"/>
  <c r="S1132" i="16"/>
  <c r="T1132" i="16"/>
  <c r="AB1132" i="16"/>
  <c r="S1128" i="16"/>
  <c r="T1128" i="16"/>
  <c r="AB1128" i="16"/>
  <c r="S1124" i="16"/>
  <c r="T1124" i="16"/>
  <c r="AB1124" i="16"/>
  <c r="S1120" i="16"/>
  <c r="T1120" i="16"/>
  <c r="AB1120" i="16"/>
  <c r="S1116" i="16"/>
  <c r="T1116" i="16"/>
  <c r="AB1116" i="16"/>
  <c r="S1112" i="16"/>
  <c r="T1112" i="16"/>
  <c r="AB1112" i="16"/>
  <c r="S1108" i="16"/>
  <c r="T1108" i="16"/>
  <c r="S1104" i="16"/>
  <c r="T1104" i="16"/>
  <c r="AB1104" i="16"/>
  <c r="S1100" i="16"/>
  <c r="T1100" i="16"/>
  <c r="AB1100" i="16"/>
  <c r="S1096" i="16"/>
  <c r="T1096" i="16"/>
  <c r="S1092" i="16"/>
  <c r="T1092" i="16"/>
  <c r="S1088" i="16"/>
  <c r="T1088" i="16"/>
  <c r="AB1088" i="16"/>
  <c r="S1084" i="16"/>
  <c r="T1084" i="16"/>
  <c r="AB1084" i="16"/>
  <c r="S1080" i="16"/>
  <c r="T1080" i="16"/>
  <c r="S1076" i="16"/>
  <c r="T1076" i="16"/>
  <c r="S1072" i="16"/>
  <c r="T1072" i="16"/>
  <c r="AB1072" i="16"/>
  <c r="S1068" i="16"/>
  <c r="T1068" i="16"/>
  <c r="AB1068" i="16"/>
  <c r="S1064" i="16"/>
  <c r="T1064" i="16"/>
  <c r="S1060" i="16"/>
  <c r="T1060" i="16"/>
  <c r="AB1060" i="16"/>
  <c r="S1056" i="16"/>
  <c r="T1056" i="16"/>
  <c r="AB1056" i="16"/>
  <c r="S1052" i="16"/>
  <c r="T1052" i="16"/>
  <c r="S1048" i="16"/>
  <c r="T1048" i="16"/>
  <c r="AB1048" i="16"/>
  <c r="S1044" i="16"/>
  <c r="T1044" i="16"/>
  <c r="AB1044" i="16"/>
  <c r="S1040" i="16"/>
  <c r="T1040" i="16"/>
  <c r="S1036" i="16"/>
  <c r="T1036" i="16"/>
  <c r="S1032" i="16"/>
  <c r="T1032" i="16"/>
  <c r="AB1032" i="16"/>
  <c r="S1028" i="16"/>
  <c r="T1028" i="16"/>
  <c r="S1024" i="16"/>
  <c r="T1024" i="16"/>
  <c r="AB1024" i="16"/>
  <c r="S1020" i="16"/>
  <c r="T1020" i="16"/>
  <c r="AB1020" i="16"/>
  <c r="S1016" i="16"/>
  <c r="T1016" i="16"/>
  <c r="AB1016" i="16"/>
  <c r="S1012" i="16"/>
  <c r="T1012" i="16"/>
  <c r="AB1012" i="16"/>
  <c r="S1008" i="16"/>
  <c r="T1008" i="16"/>
  <c r="AB1008" i="16"/>
  <c r="S1004" i="16"/>
  <c r="T1004" i="16"/>
  <c r="AB1004" i="16"/>
  <c r="S1000" i="16"/>
  <c r="T1000" i="16"/>
  <c r="AB1000" i="16"/>
  <c r="S996" i="16"/>
  <c r="T996" i="16"/>
  <c r="AB996" i="16"/>
  <c r="S992" i="16"/>
  <c r="T992" i="16"/>
  <c r="AB992" i="16"/>
  <c r="S988" i="16"/>
  <c r="T988" i="16"/>
  <c r="AB988" i="16"/>
  <c r="S984" i="16"/>
  <c r="T984" i="16"/>
  <c r="AB984" i="16"/>
  <c r="S980" i="16"/>
  <c r="T980" i="16"/>
  <c r="AB980" i="16"/>
  <c r="S976" i="16"/>
  <c r="T976" i="16"/>
  <c r="AB976" i="16"/>
  <c r="S972" i="16"/>
  <c r="T972" i="16"/>
  <c r="AB972" i="16"/>
  <c r="S968" i="16"/>
  <c r="T968" i="16"/>
  <c r="AB968" i="16"/>
  <c r="S964" i="16"/>
  <c r="T964" i="16"/>
  <c r="AB964" i="16"/>
  <c r="S960" i="16"/>
  <c r="T960" i="16"/>
  <c r="AB960" i="16"/>
  <c r="S956" i="16"/>
  <c r="T956" i="16"/>
  <c r="AB956" i="16"/>
  <c r="S952" i="16"/>
  <c r="T952" i="16"/>
  <c r="AB952" i="16"/>
  <c r="S948" i="16"/>
  <c r="T948" i="16"/>
  <c r="AB948" i="16"/>
  <c r="S944" i="16"/>
  <c r="T944" i="16"/>
  <c r="AB944" i="16"/>
  <c r="S940" i="16"/>
  <c r="T940" i="16"/>
  <c r="AB940" i="16"/>
  <c r="S936" i="16"/>
  <c r="T936" i="16"/>
  <c r="AB936" i="16"/>
  <c r="S932" i="16"/>
  <c r="T932" i="16"/>
  <c r="AB932" i="16"/>
  <c r="S928" i="16"/>
  <c r="T928" i="16"/>
  <c r="AB928" i="16"/>
  <c r="S924" i="16"/>
  <c r="T924" i="16"/>
  <c r="AB924" i="16"/>
  <c r="S920" i="16"/>
  <c r="T920" i="16"/>
  <c r="AB920" i="16"/>
  <c r="S916" i="16"/>
  <c r="T916" i="16"/>
  <c r="AB916" i="16"/>
  <c r="S912" i="16"/>
  <c r="T912" i="16"/>
  <c r="AB912" i="16"/>
  <c r="S908" i="16"/>
  <c r="T908" i="16"/>
  <c r="AB908" i="16"/>
  <c r="S904" i="16"/>
  <c r="T904" i="16"/>
  <c r="AB904" i="16"/>
  <c r="S900" i="16"/>
  <c r="T900" i="16"/>
  <c r="AB900" i="16"/>
  <c r="S896" i="16"/>
  <c r="T896" i="16"/>
  <c r="AB896" i="16"/>
  <c r="S892" i="16"/>
  <c r="T892" i="16"/>
  <c r="AB892" i="16"/>
  <c r="S888" i="16"/>
  <c r="T888" i="16"/>
  <c r="AB888" i="16"/>
  <c r="S884" i="16"/>
  <c r="T884" i="16"/>
  <c r="AB884" i="16"/>
  <c r="S880" i="16"/>
  <c r="T880" i="16"/>
  <c r="AB880" i="16"/>
  <c r="S876" i="16"/>
  <c r="T876" i="16"/>
  <c r="AB876" i="16"/>
  <c r="S872" i="16"/>
  <c r="T872" i="16"/>
  <c r="AB872" i="16"/>
  <c r="S868" i="16"/>
  <c r="T868" i="16"/>
  <c r="AB868" i="16"/>
  <c r="S864" i="16"/>
  <c r="T864" i="16"/>
  <c r="AB864" i="16"/>
  <c r="S860" i="16"/>
  <c r="T860" i="16"/>
  <c r="AB860" i="16"/>
  <c r="S856" i="16"/>
  <c r="T856" i="16"/>
  <c r="AB856" i="16"/>
  <c r="S852" i="16"/>
  <c r="T852" i="16"/>
  <c r="AB852" i="16"/>
  <c r="S848" i="16"/>
  <c r="T848" i="16"/>
  <c r="AB848" i="16"/>
  <c r="S844" i="16"/>
  <c r="T844" i="16"/>
  <c r="AB844" i="16"/>
  <c r="S840" i="16"/>
  <c r="T840" i="16"/>
  <c r="AB840" i="16"/>
  <c r="S836" i="16"/>
  <c r="T836" i="16"/>
  <c r="AB836" i="16"/>
  <c r="S832" i="16"/>
  <c r="T832" i="16"/>
  <c r="AB832" i="16"/>
  <c r="S828" i="16"/>
  <c r="T828" i="16"/>
  <c r="AB828" i="16"/>
  <c r="S824" i="16"/>
  <c r="T824" i="16"/>
  <c r="AB824" i="16"/>
  <c r="S820" i="16"/>
  <c r="T820" i="16"/>
  <c r="AB820" i="16"/>
  <c r="S816" i="16"/>
  <c r="T816" i="16"/>
  <c r="AB816" i="16"/>
  <c r="S812" i="16"/>
  <c r="T812" i="16"/>
  <c r="AB812" i="16"/>
  <c r="T808" i="16"/>
  <c r="S808" i="16"/>
  <c r="AB808" i="16"/>
  <c r="S804" i="16"/>
  <c r="T804" i="16"/>
  <c r="AB804" i="16"/>
  <c r="S800" i="16"/>
  <c r="T800" i="16"/>
  <c r="AB800" i="16"/>
  <c r="S796" i="16"/>
  <c r="T796" i="16"/>
  <c r="AB796" i="16"/>
  <c r="T792" i="16"/>
  <c r="S792" i="16"/>
  <c r="AB792" i="16"/>
  <c r="S788" i="16"/>
  <c r="T788" i="16"/>
  <c r="AB788" i="16"/>
  <c r="S784" i="16"/>
  <c r="T784" i="16"/>
  <c r="AB784" i="16"/>
  <c r="S780" i="16"/>
  <c r="T780" i="16"/>
  <c r="AB780" i="16"/>
  <c r="T776" i="16"/>
  <c r="S776" i="16"/>
  <c r="AB776" i="16"/>
  <c r="S772" i="16"/>
  <c r="T772" i="16"/>
  <c r="AB772" i="16"/>
  <c r="S768" i="16"/>
  <c r="T768" i="16"/>
  <c r="AB768" i="16"/>
  <c r="S764" i="16"/>
  <c r="T764" i="16"/>
  <c r="AB764" i="16"/>
  <c r="T760" i="16"/>
  <c r="S760" i="16"/>
  <c r="AB760" i="16"/>
  <c r="S756" i="16"/>
  <c r="T756" i="16"/>
  <c r="AB756" i="16"/>
  <c r="S752" i="16"/>
  <c r="T752" i="16"/>
  <c r="AB752" i="16"/>
  <c r="S748" i="16"/>
  <c r="T748" i="16"/>
  <c r="AB748" i="16"/>
  <c r="T744" i="16"/>
  <c r="S744" i="16"/>
  <c r="AB744" i="16"/>
  <c r="S740" i="16"/>
  <c r="T740" i="16"/>
  <c r="AB740" i="16"/>
  <c r="S736" i="16"/>
  <c r="T736" i="16"/>
  <c r="AB736" i="16"/>
  <c r="S732" i="16"/>
  <c r="T732" i="16"/>
  <c r="AB732" i="16"/>
  <c r="T728" i="16"/>
  <c r="S728" i="16"/>
  <c r="AB728" i="16"/>
  <c r="S724" i="16"/>
  <c r="T724" i="16"/>
  <c r="AB724" i="16"/>
  <c r="S720" i="16"/>
  <c r="T720" i="16"/>
  <c r="AB720" i="16"/>
  <c r="S716" i="16"/>
  <c r="T716" i="16"/>
  <c r="AB716" i="16"/>
  <c r="S712" i="16"/>
  <c r="T712" i="16"/>
  <c r="AB712" i="16"/>
  <c r="S708" i="16"/>
  <c r="T708" i="16"/>
  <c r="AB708" i="16"/>
  <c r="S704" i="16"/>
  <c r="T704" i="16"/>
  <c r="AB704" i="16"/>
  <c r="S700" i="16"/>
  <c r="T700" i="16"/>
  <c r="AB700" i="16"/>
  <c r="T696" i="16"/>
  <c r="S696" i="16"/>
  <c r="AB696" i="16"/>
  <c r="S692" i="16"/>
  <c r="T692" i="16"/>
  <c r="AB692" i="16"/>
  <c r="S688" i="16"/>
  <c r="T688" i="16"/>
  <c r="AB688" i="16"/>
  <c r="S684" i="16"/>
  <c r="T684" i="16"/>
  <c r="AB684" i="16"/>
  <c r="S680" i="16"/>
  <c r="T680" i="16"/>
  <c r="AB680" i="16"/>
  <c r="S676" i="16"/>
  <c r="T676" i="16"/>
  <c r="AB676" i="16"/>
  <c r="S672" i="16"/>
  <c r="T672" i="16"/>
  <c r="AB672" i="16"/>
  <c r="S668" i="16"/>
  <c r="T668" i="16"/>
  <c r="AB668" i="16"/>
  <c r="T664" i="16"/>
  <c r="S664" i="16"/>
  <c r="AB664" i="16"/>
  <c r="S660" i="16"/>
  <c r="T660" i="16"/>
  <c r="AB660" i="16"/>
  <c r="S656" i="16"/>
  <c r="T656" i="16"/>
  <c r="AB656" i="16"/>
  <c r="S652" i="16"/>
  <c r="T652" i="16"/>
  <c r="AB652" i="16"/>
  <c r="S648" i="16"/>
  <c r="T648" i="16"/>
  <c r="AB648" i="16"/>
  <c r="S644" i="16"/>
  <c r="T644" i="16"/>
  <c r="AB644" i="16"/>
  <c r="S640" i="16"/>
  <c r="T640" i="16"/>
  <c r="AB640" i="16"/>
  <c r="S636" i="16"/>
  <c r="T636" i="16"/>
  <c r="AB636" i="16"/>
  <c r="T632" i="16"/>
  <c r="S632" i="16"/>
  <c r="AB632" i="16"/>
  <c r="S628" i="16"/>
  <c r="T628" i="16"/>
  <c r="AB628" i="16"/>
  <c r="S624" i="16"/>
  <c r="T624" i="16"/>
  <c r="AB624" i="16"/>
  <c r="S620" i="16"/>
  <c r="T620" i="16"/>
  <c r="AB620" i="16"/>
  <c r="S616" i="16"/>
  <c r="T616" i="16"/>
  <c r="AB616" i="16"/>
  <c r="S612" i="16"/>
  <c r="T612" i="16"/>
  <c r="AB612" i="16"/>
  <c r="S608" i="16"/>
  <c r="T608" i="16"/>
  <c r="AB608" i="16"/>
  <c r="S604" i="16"/>
  <c r="T604" i="16"/>
  <c r="AB604" i="16"/>
  <c r="T600" i="16"/>
  <c r="S600" i="16"/>
  <c r="AB600" i="16"/>
  <c r="S596" i="16"/>
  <c r="T596" i="16"/>
  <c r="AB596" i="16"/>
  <c r="S592" i="16"/>
  <c r="T592" i="16"/>
  <c r="AB592" i="16"/>
  <c r="S588" i="16"/>
  <c r="T588" i="16"/>
  <c r="AB588" i="16"/>
  <c r="S584" i="16"/>
  <c r="T584" i="16"/>
  <c r="AB584" i="16"/>
  <c r="S580" i="16"/>
  <c r="T580" i="16"/>
  <c r="AB580" i="16"/>
  <c r="S576" i="16"/>
  <c r="T576" i="16"/>
  <c r="AB576" i="16"/>
  <c r="I62" i="10"/>
  <c r="AB2444" i="16"/>
  <c r="AB2416" i="16"/>
  <c r="AB2276" i="16"/>
  <c r="AB2252" i="16"/>
  <c r="AB2068" i="16"/>
  <c r="AB2048" i="16"/>
  <c r="AB1993" i="16"/>
  <c r="AB2448" i="16"/>
  <c r="AB2264" i="16"/>
  <c r="AB1872" i="16"/>
  <c r="V1872" i="16"/>
  <c r="R1872" i="16" s="1"/>
  <c r="AB1684" i="16"/>
  <c r="AB1460" i="16"/>
  <c r="AB1023" i="16"/>
  <c r="V1023" i="16"/>
  <c r="F1023" i="16" s="1"/>
  <c r="AB1015" i="16"/>
  <c r="V1015" i="16"/>
  <c r="J1015" i="16" s="1"/>
  <c r="AB1007" i="16"/>
  <c r="V1007" i="16"/>
  <c r="I1007" i="16" s="1"/>
  <c r="AB999" i="16"/>
  <c r="V999" i="16"/>
  <c r="E999" i="16" s="1"/>
  <c r="X999" i="16" s="1"/>
  <c r="AB991" i="16"/>
  <c r="V991" i="16"/>
  <c r="G991" i="16" s="1"/>
  <c r="AB983" i="16"/>
  <c r="V983" i="16"/>
  <c r="AB975" i="16"/>
  <c r="V975" i="16"/>
  <c r="F975" i="16" s="1"/>
  <c r="AB959" i="16"/>
  <c r="V959" i="16"/>
  <c r="H959" i="16" s="1"/>
  <c r="AB951" i="16"/>
  <c r="V951" i="16"/>
  <c r="H951" i="16" s="1"/>
  <c r="AB943" i="16"/>
  <c r="V943" i="16"/>
  <c r="E943" i="16" s="1"/>
  <c r="X943" i="16" s="1"/>
  <c r="AB935" i="16"/>
  <c r="V935" i="16"/>
  <c r="J935" i="16" s="1"/>
  <c r="AB927" i="16"/>
  <c r="V927" i="16"/>
  <c r="E927" i="16" s="1"/>
  <c r="X927" i="16" s="1"/>
  <c r="AB919" i="16"/>
  <c r="V919" i="16"/>
  <c r="G919" i="16" s="1"/>
  <c r="AB911" i="16"/>
  <c r="V911" i="16"/>
  <c r="R911" i="16" s="1"/>
  <c r="AB895" i="16"/>
  <c r="V895" i="16"/>
  <c r="H895" i="16" s="1"/>
  <c r="AB887" i="16"/>
  <c r="V887" i="16"/>
  <c r="I887" i="16" s="1"/>
  <c r="AB879" i="16"/>
  <c r="V879" i="16"/>
  <c r="F879" i="16" s="1"/>
  <c r="AB871" i="16"/>
  <c r="V871" i="16"/>
  <c r="H871" i="16" s="1"/>
  <c r="AB863" i="16"/>
  <c r="V863" i="16"/>
  <c r="J863" i="16" s="1"/>
  <c r="AB855" i="16"/>
  <c r="V855" i="16"/>
  <c r="AB847" i="16"/>
  <c r="V847" i="16"/>
  <c r="G847" i="16" s="1"/>
  <c r="AB831" i="16"/>
  <c r="V831" i="16"/>
  <c r="AB823" i="16"/>
  <c r="V823" i="16"/>
  <c r="J823" i="16" s="1"/>
  <c r="AB815" i="16"/>
  <c r="V815" i="16"/>
  <c r="AB2447" i="16"/>
  <c r="AB2328" i="16"/>
  <c r="AB1812" i="16"/>
  <c r="V1812" i="16"/>
  <c r="F1812" i="16" s="1"/>
  <c r="AB1524" i="16"/>
  <c r="V1524" i="16"/>
  <c r="AB1363" i="16"/>
  <c r="V1363" i="16"/>
  <c r="H1363" i="16" s="1"/>
  <c r="AB1305" i="16"/>
  <c r="AB1025" i="16"/>
  <c r="V1025" i="16"/>
  <c r="AB1017" i="16"/>
  <c r="V1017" i="16"/>
  <c r="E1017" i="16" s="1"/>
  <c r="X1017" i="16" s="1"/>
  <c r="AB1009" i="16"/>
  <c r="V1009" i="16"/>
  <c r="AB1001" i="16"/>
  <c r="V1001" i="16"/>
  <c r="G1001" i="16" s="1"/>
  <c r="AB993" i="16"/>
  <c r="V993" i="16"/>
  <c r="AB985" i="16"/>
  <c r="V985" i="16"/>
  <c r="J985" i="16" s="1"/>
  <c r="AB977" i="16"/>
  <c r="V977" i="16"/>
  <c r="I977" i="16" s="1"/>
  <c r="AB961" i="16"/>
  <c r="V961" i="16"/>
  <c r="E961" i="16" s="1"/>
  <c r="X961" i="16" s="1"/>
  <c r="AB953" i="16"/>
  <c r="V953" i="16"/>
  <c r="J953" i="16" s="1"/>
  <c r="AB945" i="16"/>
  <c r="V945" i="16"/>
  <c r="AB937" i="16"/>
  <c r="V937" i="16"/>
  <c r="AB929" i="16"/>
  <c r="V929" i="16"/>
  <c r="E929" i="16" s="1"/>
  <c r="X929" i="16" s="1"/>
  <c r="AB921" i="16"/>
  <c r="V921" i="16"/>
  <c r="H921" i="16" s="1"/>
  <c r="AB913" i="16"/>
  <c r="V913" i="16"/>
  <c r="AB905" i="16"/>
  <c r="V905" i="16"/>
  <c r="AB897" i="16"/>
  <c r="V897" i="16"/>
  <c r="R897" i="16" s="1"/>
  <c r="AB889" i="16"/>
  <c r="V889" i="16"/>
  <c r="AB881" i="16"/>
  <c r="V881" i="16"/>
  <c r="AB873" i="16"/>
  <c r="V873" i="16"/>
  <c r="F873" i="16" s="1"/>
  <c r="AB865" i="16"/>
  <c r="V865" i="16"/>
  <c r="J865" i="16" s="1"/>
  <c r="AB857" i="16"/>
  <c r="V857" i="16"/>
  <c r="AB849" i="16"/>
  <c r="V849" i="16"/>
  <c r="AB841" i="16"/>
  <c r="V841" i="16"/>
  <c r="I841" i="16" s="1"/>
  <c r="AB833" i="16"/>
  <c r="V833" i="16"/>
  <c r="AB825" i="16"/>
  <c r="V825" i="16"/>
  <c r="AB817" i="16"/>
  <c r="V817" i="16"/>
  <c r="R817" i="16" s="1"/>
  <c r="AB809" i="16"/>
  <c r="T2503" i="16"/>
  <c r="S2503" i="16"/>
  <c r="T2499" i="16"/>
  <c r="S2499" i="16"/>
  <c r="T2495" i="16"/>
  <c r="S2495" i="16"/>
  <c r="T2491" i="16"/>
  <c r="S2491" i="16"/>
  <c r="T2487" i="16"/>
  <c r="S2487" i="16"/>
  <c r="T2483" i="16"/>
  <c r="S2483" i="16"/>
  <c r="T2479" i="16"/>
  <c r="S2479" i="16"/>
  <c r="T2475" i="16"/>
  <c r="S2475" i="16"/>
  <c r="T2471" i="16"/>
  <c r="S2471" i="16"/>
  <c r="T2467" i="16"/>
  <c r="S2467" i="16"/>
  <c r="T2463" i="16"/>
  <c r="S2463" i="16"/>
  <c r="T2459" i="16"/>
  <c r="S2459" i="16"/>
  <c r="T2455" i="16"/>
  <c r="S2455" i="16"/>
  <c r="T2451" i="16"/>
  <c r="S2451" i="16"/>
  <c r="AB2451" i="16"/>
  <c r="T2447" i="16"/>
  <c r="S2447" i="16"/>
  <c r="T2443" i="16"/>
  <c r="S2443" i="16"/>
  <c r="T2439" i="16"/>
  <c r="S2439" i="16"/>
  <c r="T2435" i="16"/>
  <c r="S2435" i="16"/>
  <c r="T2431" i="16"/>
  <c r="S2431" i="16"/>
  <c r="T2427" i="16"/>
  <c r="S2427" i="16"/>
  <c r="T2423" i="16"/>
  <c r="S2423" i="16"/>
  <c r="T2419" i="16"/>
  <c r="S2419" i="16"/>
  <c r="AB2419" i="16"/>
  <c r="T2415" i="16"/>
  <c r="S2415" i="16"/>
  <c r="T2411" i="16"/>
  <c r="S2411" i="16"/>
  <c r="T2407" i="16"/>
  <c r="S2407" i="16"/>
  <c r="T2403" i="16"/>
  <c r="S2403" i="16"/>
  <c r="T2399" i="16"/>
  <c r="S2399" i="16"/>
  <c r="T2395" i="16"/>
  <c r="S2395" i="16"/>
  <c r="T2391" i="16"/>
  <c r="S2391" i="16"/>
  <c r="T2387" i="16"/>
  <c r="S2387" i="16"/>
  <c r="T2383" i="16"/>
  <c r="S2383" i="16"/>
  <c r="AB2383" i="16"/>
  <c r="T2379" i="16"/>
  <c r="S2379" i="16"/>
  <c r="T2375" i="16"/>
  <c r="S2375" i="16"/>
  <c r="T2371" i="16"/>
  <c r="S2371" i="16"/>
  <c r="T2367" i="16"/>
  <c r="S2367" i="16"/>
  <c r="T2363" i="16"/>
  <c r="S2363" i="16"/>
  <c r="T2359" i="16"/>
  <c r="S2359" i="16"/>
  <c r="T2355" i="16"/>
  <c r="S2355" i="16"/>
  <c r="AB2355" i="16"/>
  <c r="T2351" i="16"/>
  <c r="S2351" i="16"/>
  <c r="T2347" i="16"/>
  <c r="S2347" i="16"/>
  <c r="T2343" i="16"/>
  <c r="S2343" i="16"/>
  <c r="T2339" i="16"/>
  <c r="S2339" i="16"/>
  <c r="T2335" i="16"/>
  <c r="S2335" i="16"/>
  <c r="T2331" i="16"/>
  <c r="S2331" i="16"/>
  <c r="T2327" i="16"/>
  <c r="S2327" i="16"/>
  <c r="T2323" i="16"/>
  <c r="S2323" i="16"/>
  <c r="T2319" i="16"/>
  <c r="S2319" i="16"/>
  <c r="T2315" i="16"/>
  <c r="S2315" i="16"/>
  <c r="T2311" i="16"/>
  <c r="S2311" i="16"/>
  <c r="T2307" i="16"/>
  <c r="S2307" i="16"/>
  <c r="T2303" i="16"/>
  <c r="S2303" i="16"/>
  <c r="T2299" i="16"/>
  <c r="S2299" i="16"/>
  <c r="T2295" i="16"/>
  <c r="S2295" i="16"/>
  <c r="T2291" i="16"/>
  <c r="S2291" i="16"/>
  <c r="T2287" i="16"/>
  <c r="S2287" i="16"/>
  <c r="T2283" i="16"/>
  <c r="S2283" i="16"/>
  <c r="T2279" i="16"/>
  <c r="S2279" i="16"/>
  <c r="T2275" i="16"/>
  <c r="S2275" i="16"/>
  <c r="AB2275" i="16"/>
  <c r="T2271" i="16"/>
  <c r="S2271" i="16"/>
  <c r="T2267" i="16"/>
  <c r="S2267" i="16"/>
  <c r="T2263" i="16"/>
  <c r="S2263" i="16"/>
  <c r="T2259" i="16"/>
  <c r="S2259" i="16"/>
  <c r="T2255" i="16"/>
  <c r="S2255" i="16"/>
  <c r="T2251" i="16"/>
  <c r="S2251" i="16"/>
  <c r="T2247" i="16"/>
  <c r="S2247" i="16"/>
  <c r="S2243" i="16"/>
  <c r="T2243" i="16"/>
  <c r="S2239" i="16"/>
  <c r="T2239" i="16"/>
  <c r="S2235" i="16"/>
  <c r="T2235" i="16"/>
  <c r="S2231" i="16"/>
  <c r="T2231" i="16"/>
  <c r="S2227" i="16"/>
  <c r="T2227" i="16"/>
  <c r="S2223" i="16"/>
  <c r="T2223" i="16"/>
  <c r="S2219" i="16"/>
  <c r="T2219" i="16"/>
  <c r="S2215" i="16"/>
  <c r="T2215" i="16"/>
  <c r="S2211" i="16"/>
  <c r="T2211" i="16"/>
  <c r="S2207" i="16"/>
  <c r="T2207" i="16"/>
  <c r="S2203" i="16"/>
  <c r="T2203" i="16"/>
  <c r="S2199" i="16"/>
  <c r="T2199" i="16"/>
  <c r="S2195" i="16"/>
  <c r="T2195" i="16"/>
  <c r="AB2195" i="16"/>
  <c r="S2191" i="16"/>
  <c r="T2191" i="16"/>
  <c r="S2187" i="16"/>
  <c r="T2187" i="16"/>
  <c r="S2183" i="16"/>
  <c r="T2183" i="16"/>
  <c r="S2179" i="16"/>
  <c r="T2179" i="16"/>
  <c r="S2175" i="16"/>
  <c r="T2175" i="16"/>
  <c r="S2171" i="16"/>
  <c r="T2171" i="16"/>
  <c r="S2167" i="16"/>
  <c r="T2167" i="16"/>
  <c r="S2163" i="16"/>
  <c r="T2163" i="16"/>
  <c r="S2159" i="16"/>
  <c r="T2159" i="16"/>
  <c r="S2155" i="16"/>
  <c r="T2155" i="16"/>
  <c r="S2151" i="16"/>
  <c r="T2151" i="16"/>
  <c r="S2147" i="16"/>
  <c r="T2147" i="16"/>
  <c r="S2143" i="16"/>
  <c r="T2143" i="16"/>
  <c r="S2139" i="16"/>
  <c r="T2139" i="16"/>
  <c r="S2135" i="16"/>
  <c r="T2135" i="16"/>
  <c r="S2131" i="16"/>
  <c r="T2131" i="16"/>
  <c r="S2127" i="16"/>
  <c r="T2127" i="16"/>
  <c r="S2123" i="16"/>
  <c r="T2123" i="16"/>
  <c r="AB2123" i="16"/>
  <c r="S2119" i="16"/>
  <c r="T2119" i="16"/>
  <c r="S2115" i="16"/>
  <c r="T2115" i="16"/>
  <c r="S2111" i="16"/>
  <c r="T2111" i="16"/>
  <c r="S2107" i="16"/>
  <c r="T2107" i="16"/>
  <c r="S2103" i="16"/>
  <c r="T2103" i="16"/>
  <c r="S2099" i="16"/>
  <c r="T2099" i="16"/>
  <c r="S2095" i="16"/>
  <c r="T2095" i="16"/>
  <c r="AB2095" i="16"/>
  <c r="S2091" i="16"/>
  <c r="T2091" i="16"/>
  <c r="S2087" i="16"/>
  <c r="T2087" i="16"/>
  <c r="S2083" i="16"/>
  <c r="T2083" i="16"/>
  <c r="S2079" i="16"/>
  <c r="T2079" i="16"/>
  <c r="S2075" i="16"/>
  <c r="T2075" i="16"/>
  <c r="S2071" i="16"/>
  <c r="T2071" i="16"/>
  <c r="S2067" i="16"/>
  <c r="T2067" i="16"/>
  <c r="S2063" i="16"/>
  <c r="T2063" i="16"/>
  <c r="S2059" i="16"/>
  <c r="T2059" i="16"/>
  <c r="AB2059" i="16"/>
  <c r="S2055" i="16"/>
  <c r="T2055" i="16"/>
  <c r="S2051" i="16"/>
  <c r="T2051" i="16"/>
  <c r="S2047" i="16"/>
  <c r="T2047" i="16"/>
  <c r="S2043" i="16"/>
  <c r="T2043" i="16"/>
  <c r="AB2043" i="16"/>
  <c r="S2039" i="16"/>
  <c r="T2039" i="16"/>
  <c r="S2035" i="16"/>
  <c r="T2035" i="16"/>
  <c r="S2031" i="16"/>
  <c r="T2031" i="16"/>
  <c r="S2027" i="16"/>
  <c r="T2027" i="16"/>
  <c r="AB2027" i="16"/>
  <c r="S2023" i="16"/>
  <c r="T2023" i="16"/>
  <c r="S2019" i="16"/>
  <c r="T2019" i="16"/>
  <c r="AB2019" i="16"/>
  <c r="S2015" i="16"/>
  <c r="T2015" i="16"/>
  <c r="S2011" i="16"/>
  <c r="T2011" i="16"/>
  <c r="S2007" i="16"/>
  <c r="T2007" i="16"/>
  <c r="AB2007" i="16"/>
  <c r="S2003" i="16"/>
  <c r="T2003" i="16"/>
  <c r="S1999" i="16"/>
  <c r="T1999" i="16"/>
  <c r="S1995" i="16"/>
  <c r="T1995" i="16"/>
  <c r="S1991" i="16"/>
  <c r="T1991" i="16"/>
  <c r="S1987" i="16"/>
  <c r="T1987" i="16"/>
  <c r="S1983" i="16"/>
  <c r="T1983" i="16"/>
  <c r="S1979" i="16"/>
  <c r="T1979" i="16"/>
  <c r="S1975" i="16"/>
  <c r="T1975" i="16"/>
  <c r="S1971" i="16"/>
  <c r="T1971" i="16"/>
  <c r="S1967" i="16"/>
  <c r="T1967" i="16"/>
  <c r="S1963" i="16"/>
  <c r="T1963" i="16"/>
  <c r="S1959" i="16"/>
  <c r="T1959" i="16"/>
  <c r="S1955" i="16"/>
  <c r="T1955" i="16"/>
  <c r="AB1955" i="16"/>
  <c r="S1951" i="16"/>
  <c r="T1951" i="16"/>
  <c r="S1947" i="16"/>
  <c r="T1947" i="16"/>
  <c r="S1943" i="16"/>
  <c r="T1943" i="16"/>
  <c r="AB1943" i="16"/>
  <c r="S1939" i="16"/>
  <c r="T1939" i="16"/>
  <c r="S1935" i="16"/>
  <c r="T1935" i="16"/>
  <c r="S1931" i="16"/>
  <c r="T1931" i="16"/>
  <c r="S1927" i="16"/>
  <c r="T1927" i="16"/>
  <c r="S1923" i="16"/>
  <c r="T1923" i="16"/>
  <c r="S1919" i="16"/>
  <c r="T1919" i="16"/>
  <c r="S1915" i="16"/>
  <c r="T1915" i="16"/>
  <c r="S1911" i="16"/>
  <c r="T1911" i="16"/>
  <c r="AB1911" i="16"/>
  <c r="S1907" i="16"/>
  <c r="T1907" i="16"/>
  <c r="S1903" i="16"/>
  <c r="T1903" i="16"/>
  <c r="S1899" i="16"/>
  <c r="T1899" i="16"/>
  <c r="AB1899" i="16"/>
  <c r="S1895" i="16"/>
  <c r="T1895" i="16"/>
  <c r="S1891" i="16"/>
  <c r="T1891" i="16"/>
  <c r="S1887" i="16"/>
  <c r="T1887" i="16"/>
  <c r="S1883" i="16"/>
  <c r="T1883" i="16"/>
  <c r="S1879" i="16"/>
  <c r="T1879" i="16"/>
  <c r="S1875" i="16"/>
  <c r="T1875" i="16"/>
  <c r="S1871" i="16"/>
  <c r="T1871" i="16"/>
  <c r="S1867" i="16"/>
  <c r="T1867" i="16"/>
  <c r="S1863" i="16"/>
  <c r="T1863" i="16"/>
  <c r="S1859" i="16"/>
  <c r="T1859" i="16"/>
  <c r="AB2483" i="16"/>
  <c r="AB2458" i="16"/>
  <c r="AB2426" i="16"/>
  <c r="AB2403" i="16"/>
  <c r="AB2382" i="16"/>
  <c r="AB2318" i="16"/>
  <c r="AB2230" i="16"/>
  <c r="AB2191" i="16"/>
  <c r="AB2171" i="16"/>
  <c r="AB2147" i="16"/>
  <c r="AB2067" i="16"/>
  <c r="AB1946" i="16"/>
  <c r="AB1931" i="16"/>
  <c r="AB1907" i="16"/>
  <c r="AB1854" i="16"/>
  <c r="AB1758" i="16"/>
  <c r="AB1710" i="16"/>
  <c r="F20" i="10"/>
  <c r="AB2495" i="16"/>
  <c r="AB2463" i="16"/>
  <c r="AB2384" i="16"/>
  <c r="AB2371" i="16"/>
  <c r="AB1748" i="16"/>
  <c r="AB1620" i="16"/>
  <c r="V1620" i="16"/>
  <c r="H1620" i="16" s="1"/>
  <c r="AB1370" i="16"/>
  <c r="V1370" i="16"/>
  <c r="AB1027" i="16"/>
  <c r="V1027" i="16"/>
  <c r="E1027" i="16" s="1"/>
  <c r="X1027" i="16" s="1"/>
  <c r="AB1019" i="16"/>
  <c r="V1019" i="16"/>
  <c r="F1019" i="16" s="1"/>
  <c r="AB1011" i="16"/>
  <c r="V1011" i="16"/>
  <c r="H1011" i="16" s="1"/>
  <c r="AB1003" i="16"/>
  <c r="V1003" i="16"/>
  <c r="AB995" i="16"/>
  <c r="V995" i="16"/>
  <c r="H995" i="16" s="1"/>
  <c r="AB987" i="16"/>
  <c r="V987" i="16"/>
  <c r="AB979" i="16"/>
  <c r="V979" i="16"/>
  <c r="F979" i="16" s="1"/>
  <c r="AB963" i="16"/>
  <c r="V963" i="16"/>
  <c r="AB955" i="16"/>
  <c r="V955" i="16"/>
  <c r="G955" i="16" s="1"/>
  <c r="AB947" i="16"/>
  <c r="V947" i="16"/>
  <c r="I947" i="16" s="1"/>
  <c r="AB939" i="16"/>
  <c r="V939" i="16"/>
  <c r="R939" i="16" s="1"/>
  <c r="AB931" i="16"/>
  <c r="V931" i="16"/>
  <c r="I931" i="16" s="1"/>
  <c r="AB923" i="16"/>
  <c r="V923" i="16"/>
  <c r="H923" i="16" s="1"/>
  <c r="AB915" i="16"/>
  <c r="V915" i="16"/>
  <c r="J915" i="16" s="1"/>
  <c r="AB899" i="16"/>
  <c r="V899" i="16"/>
  <c r="E899" i="16" s="1"/>
  <c r="X899" i="16" s="1"/>
  <c r="AB891" i="16"/>
  <c r="V891" i="16"/>
  <c r="AB883" i="16"/>
  <c r="V883" i="16"/>
  <c r="H883" i="16" s="1"/>
  <c r="AB867" i="16"/>
  <c r="V867" i="16"/>
  <c r="H867" i="16" s="1"/>
  <c r="AB859" i="16"/>
  <c r="V859" i="16"/>
  <c r="R859" i="16" s="1"/>
  <c r="AB827" i="16"/>
  <c r="V827" i="16"/>
  <c r="H827" i="16" s="1"/>
  <c r="AB819" i="16"/>
  <c r="V819" i="16"/>
  <c r="H819" i="16" s="1"/>
  <c r="AB811" i="16"/>
  <c r="V811" i="16"/>
  <c r="F811" i="16" s="1"/>
  <c r="G1767" i="16"/>
  <c r="E1751" i="16"/>
  <c r="X1751" i="16" s="1"/>
  <c r="G1751" i="16"/>
  <c r="J1587" i="16"/>
  <c r="G1611" i="16"/>
  <c r="G1857" i="16"/>
  <c r="G1955" i="16"/>
  <c r="I1819" i="16"/>
  <c r="G2275" i="16"/>
  <c r="E2127" i="16"/>
  <c r="X2127" i="16" s="1"/>
  <c r="E2123" i="16"/>
  <c r="X2123" i="16" s="1"/>
  <c r="I1281" i="16"/>
  <c r="L63" i="10"/>
  <c r="T2502" i="16"/>
  <c r="S2502" i="16"/>
  <c r="T2498" i="16"/>
  <c r="S2498" i="16"/>
  <c r="AB2498" i="16"/>
  <c r="T2494" i="16"/>
  <c r="S2494" i="16"/>
  <c r="T2490" i="16"/>
  <c r="S2490" i="16"/>
  <c r="AB2490" i="16"/>
  <c r="T2486" i="16"/>
  <c r="S2486" i="16"/>
  <c r="T2482" i="16"/>
  <c r="S2482" i="16"/>
  <c r="T2478" i="16"/>
  <c r="S2478" i="16"/>
  <c r="T2474" i="16"/>
  <c r="S2474" i="16"/>
  <c r="T2470" i="16"/>
  <c r="S2470" i="16"/>
  <c r="AB2470" i="16"/>
  <c r="T2466" i="16"/>
  <c r="S2466" i="16"/>
  <c r="T2462" i="16"/>
  <c r="S2462" i="16"/>
  <c r="AB2462" i="16"/>
  <c r="T2458" i="16"/>
  <c r="S2458" i="16"/>
  <c r="T2454" i="16"/>
  <c r="S2454" i="16"/>
  <c r="T2450" i="16"/>
  <c r="S2450" i="16"/>
  <c r="S2446" i="16"/>
  <c r="T2446" i="16"/>
  <c r="S2442" i="16"/>
  <c r="T2442" i="16"/>
  <c r="S2438" i="16"/>
  <c r="T2438" i="16"/>
  <c r="AB2438" i="16"/>
  <c r="S2434" i="16"/>
  <c r="T2434" i="16"/>
  <c r="S2430" i="16"/>
  <c r="T2430" i="16"/>
  <c r="S2426" i="16"/>
  <c r="T2426" i="16"/>
  <c r="S2422" i="16"/>
  <c r="T2422" i="16"/>
  <c r="S2418" i="16"/>
  <c r="T2418" i="16"/>
  <c r="S2414" i="16"/>
  <c r="T2414" i="16"/>
  <c r="S2410" i="16"/>
  <c r="T2410" i="16"/>
  <c r="AB2410" i="16"/>
  <c r="S2406" i="16"/>
  <c r="T2406" i="16"/>
  <c r="S2402" i="16"/>
  <c r="T2402" i="16"/>
  <c r="S2398" i="16"/>
  <c r="T2398" i="16"/>
  <c r="S2394" i="16"/>
  <c r="T2394" i="16"/>
  <c r="S2390" i="16"/>
  <c r="T2390" i="16"/>
  <c r="S2386" i="16"/>
  <c r="T2386" i="16"/>
  <c r="S2382" i="16"/>
  <c r="T2382" i="16"/>
  <c r="S2378" i="16"/>
  <c r="T2378" i="16"/>
  <c r="S2374" i="16"/>
  <c r="T2374" i="16"/>
  <c r="S2370" i="16"/>
  <c r="T2370" i="16"/>
  <c r="S2366" i="16"/>
  <c r="T2366" i="16"/>
  <c r="S2362" i="16"/>
  <c r="T2362" i="16"/>
  <c r="S2358" i="16"/>
  <c r="T2358" i="16"/>
  <c r="S2354" i="16"/>
  <c r="T2354" i="16"/>
  <c r="S2350" i="16"/>
  <c r="T2350" i="16"/>
  <c r="S2346" i="16"/>
  <c r="T2346" i="16"/>
  <c r="AB2346" i="16"/>
  <c r="S2342" i="16"/>
  <c r="T2342" i="16"/>
  <c r="S2338" i="16"/>
  <c r="T2338" i="16"/>
  <c r="S2334" i="16"/>
  <c r="T2334" i="16"/>
  <c r="S2330" i="16"/>
  <c r="T2330" i="16"/>
  <c r="S2326" i="16"/>
  <c r="T2326" i="16"/>
  <c r="S2322" i="16"/>
  <c r="T2322" i="16"/>
  <c r="S2318" i="16"/>
  <c r="T2318" i="16"/>
  <c r="S2314" i="16"/>
  <c r="T2314" i="16"/>
  <c r="S2310" i="16"/>
  <c r="T2310" i="16"/>
  <c r="S2306" i="16"/>
  <c r="T2306" i="16"/>
  <c r="AB2306" i="16"/>
  <c r="S2302" i="16"/>
  <c r="T2302" i="16"/>
  <c r="S2298" i="16"/>
  <c r="T2298" i="16"/>
  <c r="AB2298" i="16"/>
  <c r="S2294" i="16"/>
  <c r="T2294" i="16"/>
  <c r="S2290" i="16"/>
  <c r="T2290" i="16"/>
  <c r="S2286" i="16"/>
  <c r="T2286" i="16"/>
  <c r="S2282" i="16"/>
  <c r="T2282" i="16"/>
  <c r="AB2282" i="16"/>
  <c r="S2278" i="16"/>
  <c r="T2278" i="16"/>
  <c r="S2274" i="16"/>
  <c r="T2274" i="16"/>
  <c r="S2270" i="16"/>
  <c r="T2270" i="16"/>
  <c r="S2266" i="16"/>
  <c r="T2266" i="16"/>
  <c r="AB2266" i="16"/>
  <c r="S2262" i="16"/>
  <c r="T2262" i="16"/>
  <c r="S2258" i="16"/>
  <c r="T2258" i="16"/>
  <c r="S2254" i="16"/>
  <c r="T2254" i="16"/>
  <c r="AB2254" i="16"/>
  <c r="S2250" i="16"/>
  <c r="T2250" i="16"/>
  <c r="S2246" i="16"/>
  <c r="T2246" i="16"/>
  <c r="T2242" i="16"/>
  <c r="S2242" i="16"/>
  <c r="AB2242" i="16"/>
  <c r="S2238" i="16"/>
  <c r="T2238" i="16"/>
  <c r="T2234" i="16"/>
  <c r="S2234" i="16"/>
  <c r="AB2234" i="16"/>
  <c r="S2230" i="16"/>
  <c r="T2230" i="16"/>
  <c r="T2226" i="16"/>
  <c r="S2226" i="16"/>
  <c r="S2222" i="16"/>
  <c r="T2222" i="16"/>
  <c r="T2218" i="16"/>
  <c r="S2218" i="16"/>
  <c r="S2214" i="16"/>
  <c r="T2214" i="16"/>
  <c r="AB2214" i="16"/>
  <c r="T2210" i="16"/>
  <c r="S2210" i="16"/>
  <c r="S2206" i="16"/>
  <c r="T2206" i="16"/>
  <c r="AB2206" i="16"/>
  <c r="T2202" i="16"/>
  <c r="S2202" i="16"/>
  <c r="S2198" i="16"/>
  <c r="T2198" i="16"/>
  <c r="T2194" i="16"/>
  <c r="S2194" i="16"/>
  <c r="S2190" i="16"/>
  <c r="T2190" i="16"/>
  <c r="T2186" i="16"/>
  <c r="S2186" i="16"/>
  <c r="S2182" i="16"/>
  <c r="T2182" i="16"/>
  <c r="T2178" i="16"/>
  <c r="S2178" i="16"/>
  <c r="S2174" i="16"/>
  <c r="T2174" i="16"/>
  <c r="T2170" i="16"/>
  <c r="S2170" i="16"/>
  <c r="AB2170" i="16"/>
  <c r="S2166" i="16"/>
  <c r="T2166" i="16"/>
  <c r="T2162" i="16"/>
  <c r="S2162" i="16"/>
  <c r="S2158" i="16"/>
  <c r="T2158" i="16"/>
  <c r="AB2158" i="16"/>
  <c r="T2154" i="16"/>
  <c r="S2154" i="16"/>
  <c r="S2150" i="16"/>
  <c r="T2150" i="16"/>
  <c r="AB2150" i="16"/>
  <c r="T2146" i="16"/>
  <c r="S2146" i="16"/>
  <c r="S2142" i="16"/>
  <c r="T2142" i="16"/>
  <c r="T2138" i="16"/>
  <c r="S2138" i="16"/>
  <c r="S2134" i="16"/>
  <c r="T2134" i="16"/>
  <c r="T2130" i="16"/>
  <c r="S2130" i="16"/>
  <c r="AB2130" i="16"/>
  <c r="S2126" i="16"/>
  <c r="T2126" i="16"/>
  <c r="T2122" i="16"/>
  <c r="S2122" i="16"/>
  <c r="S2118" i="16"/>
  <c r="T2118" i="16"/>
  <c r="T2114" i="16"/>
  <c r="S2114" i="16"/>
  <c r="S2110" i="16"/>
  <c r="T2110" i="16"/>
  <c r="T2106" i="16"/>
  <c r="S2106" i="16"/>
  <c r="AB2106" i="16"/>
  <c r="S2102" i="16"/>
  <c r="T2102" i="16"/>
  <c r="T2098" i="16"/>
  <c r="S2098" i="16"/>
  <c r="T2094" i="16"/>
  <c r="S2094" i="16"/>
  <c r="T2090" i="16"/>
  <c r="S2090" i="16"/>
  <c r="AB2090" i="16"/>
  <c r="T2086" i="16"/>
  <c r="S2086" i="16"/>
  <c r="T2082" i="16"/>
  <c r="S2082" i="16"/>
  <c r="T2078" i="16"/>
  <c r="S2078" i="16"/>
  <c r="T2074" i="16"/>
  <c r="S2074" i="16"/>
  <c r="AB2074" i="16"/>
  <c r="T2070" i="16"/>
  <c r="S2070" i="16"/>
  <c r="T2066" i="16"/>
  <c r="S2066" i="16"/>
  <c r="AB2066" i="16"/>
  <c r="T2062" i="16"/>
  <c r="S2062" i="16"/>
  <c r="T2058" i="16"/>
  <c r="S2058" i="16"/>
  <c r="T2054" i="16"/>
  <c r="S2054" i="16"/>
  <c r="T2050" i="16"/>
  <c r="S2050" i="16"/>
  <c r="AB2050" i="16"/>
  <c r="T2046" i="16"/>
  <c r="S2046" i="16"/>
  <c r="T2042" i="16"/>
  <c r="S2042" i="16"/>
  <c r="T2038" i="16"/>
  <c r="S2038" i="16"/>
  <c r="T2034" i="16"/>
  <c r="S2034" i="16"/>
  <c r="AB2034" i="16"/>
  <c r="T2030" i="16"/>
  <c r="S2030" i="16"/>
  <c r="T2026" i="16"/>
  <c r="S2026" i="16"/>
  <c r="T2022" i="16"/>
  <c r="S2022" i="16"/>
  <c r="T2018" i="16"/>
  <c r="S2018" i="16"/>
  <c r="T2014" i="16"/>
  <c r="S2014" i="16"/>
  <c r="T2010" i="16"/>
  <c r="S2010" i="16"/>
  <c r="T2006" i="16"/>
  <c r="S2006" i="16"/>
  <c r="T2002" i="16"/>
  <c r="S2002" i="16"/>
  <c r="T1998" i="16"/>
  <c r="S1998" i="16"/>
  <c r="AB1998" i="16"/>
  <c r="T1994" i="16"/>
  <c r="S1994" i="16"/>
  <c r="T1990" i="16"/>
  <c r="S1990" i="16"/>
  <c r="T1986" i="16"/>
  <c r="S1986" i="16"/>
  <c r="T1982" i="16"/>
  <c r="S1982" i="16"/>
  <c r="T1978" i="16"/>
  <c r="S1978" i="16"/>
  <c r="AB1978" i="16"/>
  <c r="T1974" i="16"/>
  <c r="S1974" i="16"/>
  <c r="AB1974" i="16"/>
  <c r="T1970" i="16"/>
  <c r="S1970" i="16"/>
  <c r="T1966" i="16"/>
  <c r="S1966" i="16"/>
  <c r="T1962" i="16"/>
  <c r="S1962" i="16"/>
  <c r="AB1962" i="16"/>
  <c r="T1958" i="16"/>
  <c r="S1958" i="16"/>
  <c r="T1954" i="16"/>
  <c r="S1954" i="16"/>
  <c r="T1950" i="16"/>
  <c r="S1950" i="16"/>
  <c r="T1946" i="16"/>
  <c r="S1946" i="16"/>
  <c r="T1942" i="16"/>
  <c r="S1942" i="16"/>
  <c r="T1938" i="16"/>
  <c r="S1938" i="16"/>
  <c r="T1934" i="16"/>
  <c r="S1934" i="16"/>
  <c r="T1930" i="16"/>
  <c r="S1930" i="16"/>
  <c r="T1926" i="16"/>
  <c r="S1926" i="16"/>
  <c r="T1922" i="16"/>
  <c r="S1922" i="16"/>
  <c r="AB1922" i="16"/>
  <c r="T1918" i="16"/>
  <c r="S1918" i="16"/>
  <c r="AB1918" i="16"/>
  <c r="T1914" i="16"/>
  <c r="S1914" i="16"/>
  <c r="T1910" i="16"/>
  <c r="S1910" i="16"/>
  <c r="T1906" i="16"/>
  <c r="S1906" i="16"/>
  <c r="T1902" i="16"/>
  <c r="S1902" i="16"/>
  <c r="T1898" i="16"/>
  <c r="S1898" i="16"/>
  <c r="T1894" i="16"/>
  <c r="S1894" i="16"/>
  <c r="T1890" i="16"/>
  <c r="S1890" i="16"/>
  <c r="T1886" i="16"/>
  <c r="S1886" i="16"/>
  <c r="T1882" i="16"/>
  <c r="S1882" i="16"/>
  <c r="T1878" i="16"/>
  <c r="S1878" i="16"/>
  <c r="T1874" i="16"/>
  <c r="S1874" i="16"/>
  <c r="T1870" i="16"/>
  <c r="S1870" i="16"/>
  <c r="T1866" i="16"/>
  <c r="S1866" i="16"/>
  <c r="T1862" i="16"/>
  <c r="S1862" i="16"/>
  <c r="T1858" i="16"/>
  <c r="S1858" i="16"/>
  <c r="T1854" i="16"/>
  <c r="S1854" i="16"/>
  <c r="T1850" i="16"/>
  <c r="S1850" i="16"/>
  <c r="T1846" i="16"/>
  <c r="S1846" i="16"/>
  <c r="AB1846" i="16"/>
  <c r="T1842" i="16"/>
  <c r="S1842" i="16"/>
  <c r="T1838" i="16"/>
  <c r="S1838" i="16"/>
  <c r="T1834" i="16"/>
  <c r="S1834" i="16"/>
  <c r="T1830" i="16"/>
  <c r="S1830" i="16"/>
  <c r="T1826" i="16"/>
  <c r="S1826" i="16"/>
  <c r="AB1826" i="16"/>
  <c r="T1822" i="16"/>
  <c r="S1822" i="16"/>
  <c r="AB1822" i="16"/>
  <c r="T1818" i="16"/>
  <c r="S1818" i="16"/>
  <c r="T1814" i="16"/>
  <c r="S1814" i="16"/>
  <c r="T1810" i="16"/>
  <c r="S1810" i="16"/>
  <c r="T1806" i="16"/>
  <c r="S1806" i="16"/>
  <c r="AB1806" i="16"/>
  <c r="T1802" i="16"/>
  <c r="S1802" i="16"/>
  <c r="T1798" i="16"/>
  <c r="S1798" i="16"/>
  <c r="AB1798" i="16"/>
  <c r="T1794" i="16"/>
  <c r="S1794" i="16"/>
  <c r="T1790" i="16"/>
  <c r="S1790" i="16"/>
  <c r="AB1790" i="16"/>
  <c r="T1786" i="16"/>
  <c r="S1786" i="16"/>
  <c r="T1782" i="16"/>
  <c r="S1782" i="16"/>
  <c r="T1778" i="16"/>
  <c r="S1778" i="16"/>
  <c r="T1774" i="16"/>
  <c r="S1774" i="16"/>
  <c r="T1770" i="16"/>
  <c r="S1770" i="16"/>
  <c r="T1766" i="16"/>
  <c r="S1766" i="16"/>
  <c r="AB1766" i="16"/>
  <c r="T1762" i="16"/>
  <c r="S1762" i="16"/>
  <c r="T1758" i="16"/>
  <c r="S1758" i="16"/>
  <c r="T1754" i="16"/>
  <c r="S1754" i="16"/>
  <c r="T1750" i="16"/>
  <c r="S1750" i="16"/>
  <c r="AB1750" i="16"/>
  <c r="S1746" i="16"/>
  <c r="T1746" i="16"/>
  <c r="S1742" i="16"/>
  <c r="T1742" i="16"/>
  <c r="S1738" i="16"/>
  <c r="T1738" i="16"/>
  <c r="S1734" i="16"/>
  <c r="T1734" i="16"/>
  <c r="S1730" i="16"/>
  <c r="T1730" i="16"/>
  <c r="AB1730" i="16"/>
  <c r="S1726" i="16"/>
  <c r="T1726" i="16"/>
  <c r="S1722" i="16"/>
  <c r="T1722" i="16"/>
  <c r="S1718" i="16"/>
  <c r="T1718" i="16"/>
  <c r="S1714" i="16"/>
  <c r="T1714" i="16"/>
  <c r="S1710" i="16"/>
  <c r="T1710" i="16"/>
  <c r="S1706" i="16"/>
  <c r="T1706" i="16"/>
  <c r="AB1706" i="16"/>
  <c r="S1702" i="16"/>
  <c r="T1702" i="16"/>
  <c r="S1698" i="16"/>
  <c r="T1698" i="16"/>
  <c r="S1694" i="16"/>
  <c r="T1694" i="16"/>
  <c r="S1690" i="16"/>
  <c r="T1690" i="16"/>
  <c r="AB1690" i="16"/>
  <c r="S1686" i="16"/>
  <c r="T1686" i="16"/>
  <c r="AB1686" i="16"/>
  <c r="S1682" i="16"/>
  <c r="T1682" i="16"/>
  <c r="S1678" i="16"/>
  <c r="T1678" i="16"/>
  <c r="AB1678" i="16"/>
  <c r="S1674" i="16"/>
  <c r="T1674" i="16"/>
  <c r="S1670" i="16"/>
  <c r="T1670" i="16"/>
  <c r="AB1670" i="16"/>
  <c r="S1666" i="16"/>
  <c r="T1666" i="16"/>
  <c r="S1662" i="16"/>
  <c r="T1662" i="16"/>
  <c r="S1658" i="16"/>
  <c r="T1658" i="16"/>
  <c r="AB1658" i="16"/>
  <c r="S1654" i="16"/>
  <c r="T1654" i="16"/>
  <c r="S1650" i="16"/>
  <c r="T1650" i="16"/>
  <c r="S1646" i="16"/>
  <c r="T1646" i="16"/>
  <c r="AB1646" i="16"/>
  <c r="S1642" i="16"/>
  <c r="T1642" i="16"/>
  <c r="S1638" i="16"/>
  <c r="T1638" i="16"/>
  <c r="S1634" i="16"/>
  <c r="T1634" i="16"/>
  <c r="S1630" i="16"/>
  <c r="T1630" i="16"/>
  <c r="S1626" i="16"/>
  <c r="T1626" i="16"/>
  <c r="S1622" i="16"/>
  <c r="T1622" i="16"/>
  <c r="AB1622" i="16"/>
  <c r="S1618" i="16"/>
  <c r="T1618" i="16"/>
  <c r="S1614" i="16"/>
  <c r="T1614" i="16"/>
  <c r="S1610" i="16"/>
  <c r="T1610" i="16"/>
  <c r="S1606" i="16"/>
  <c r="T1606" i="16"/>
  <c r="S1602" i="16"/>
  <c r="T1602" i="16"/>
  <c r="S1598" i="16"/>
  <c r="T1598" i="16"/>
  <c r="AB1598" i="16"/>
  <c r="S1594" i="16"/>
  <c r="T1594" i="16"/>
  <c r="S1590" i="16"/>
  <c r="T1590" i="16"/>
  <c r="S1586" i="16"/>
  <c r="T1586" i="16"/>
  <c r="S1582" i="16"/>
  <c r="T1582" i="16"/>
  <c r="S1578" i="16"/>
  <c r="T1578" i="16"/>
  <c r="S1574" i="16"/>
  <c r="T1574" i="16"/>
  <c r="S1570" i="16"/>
  <c r="T1570" i="16"/>
  <c r="S1566" i="16"/>
  <c r="T1566" i="16"/>
  <c r="S1562" i="16"/>
  <c r="T1562" i="16"/>
  <c r="S1558" i="16"/>
  <c r="T1558" i="16"/>
  <c r="AB1558" i="16"/>
  <c r="S1554" i="16"/>
  <c r="T1554" i="16"/>
  <c r="S1550" i="16"/>
  <c r="T1550" i="16"/>
  <c r="S1546" i="16"/>
  <c r="T1546" i="16"/>
  <c r="S1542" i="16"/>
  <c r="T1542" i="16"/>
  <c r="S1538" i="16"/>
  <c r="T1538" i="16"/>
  <c r="S1534" i="16"/>
  <c r="T1534" i="16"/>
  <c r="S1530" i="16"/>
  <c r="T1530" i="16"/>
  <c r="S1526" i="16"/>
  <c r="T1526" i="16"/>
  <c r="S1522" i="16"/>
  <c r="T1522" i="16"/>
  <c r="AB1522" i="16"/>
  <c r="S1518" i="16"/>
  <c r="T1518" i="16"/>
  <c r="S1514" i="16"/>
  <c r="T1514" i="16"/>
  <c r="S1510" i="16"/>
  <c r="T1510" i="16"/>
  <c r="S1506" i="16"/>
  <c r="T1506" i="16"/>
  <c r="AB1506" i="16"/>
  <c r="S1502" i="16"/>
  <c r="T1502" i="16"/>
  <c r="S1498" i="16"/>
  <c r="T1498" i="16"/>
  <c r="S1494" i="16"/>
  <c r="T1494" i="16"/>
  <c r="S1490" i="16"/>
  <c r="T1490" i="16"/>
  <c r="S1486" i="16"/>
  <c r="T1486" i="16"/>
  <c r="S1482" i="16"/>
  <c r="T1482" i="16"/>
  <c r="S1478" i="16"/>
  <c r="T1478" i="16"/>
  <c r="AB1478" i="16"/>
  <c r="S1474" i="16"/>
  <c r="T1474" i="16"/>
  <c r="S1470" i="16"/>
  <c r="T1470" i="16"/>
  <c r="S1466" i="16"/>
  <c r="T1466" i="16"/>
  <c r="S1462" i="16"/>
  <c r="T1462" i="16"/>
  <c r="S1458" i="16"/>
  <c r="T1458" i="16"/>
  <c r="S1454" i="16"/>
  <c r="T1454" i="16"/>
  <c r="S1450" i="16"/>
  <c r="T1450" i="16"/>
  <c r="S1446" i="16"/>
  <c r="T1446" i="16"/>
  <c r="S1442" i="16"/>
  <c r="T1442" i="16"/>
  <c r="S1438" i="16"/>
  <c r="T1438" i="16"/>
  <c r="AB1438" i="16"/>
  <c r="S1434" i="16"/>
  <c r="T1434" i="16"/>
  <c r="S1430" i="16"/>
  <c r="T1430" i="16"/>
  <c r="S1426" i="16"/>
  <c r="T1426" i="16"/>
  <c r="S1422" i="16"/>
  <c r="T1422" i="16"/>
  <c r="AB1422" i="16"/>
  <c r="S1418" i="16"/>
  <c r="T1418" i="16"/>
  <c r="S1414" i="16"/>
  <c r="T1414" i="16"/>
  <c r="AB1414" i="16"/>
  <c r="S1410" i="16"/>
  <c r="T1410" i="16"/>
  <c r="S1406" i="16"/>
  <c r="T1406" i="16"/>
  <c r="S1402" i="16"/>
  <c r="T1402" i="16"/>
  <c r="S1398" i="16"/>
  <c r="T1398" i="16"/>
  <c r="AB1398" i="16"/>
  <c r="S1394" i="16"/>
  <c r="T1394" i="16"/>
  <c r="S1390" i="16"/>
  <c r="T1390" i="16"/>
  <c r="AB1390" i="16"/>
  <c r="S1386" i="16"/>
  <c r="T1386" i="16"/>
  <c r="S1382" i="16"/>
  <c r="T1382" i="16"/>
  <c r="AB1382" i="16"/>
  <c r="S1378" i="16"/>
  <c r="T1378" i="16"/>
  <c r="S1374" i="16"/>
  <c r="T1374" i="16"/>
  <c r="S1370" i="16"/>
  <c r="T1370" i="16"/>
  <c r="S1366" i="16"/>
  <c r="T1366" i="16"/>
  <c r="S1362" i="16"/>
  <c r="T1362" i="16"/>
  <c r="S1358" i="16"/>
  <c r="T1358" i="16"/>
  <c r="S1354" i="16"/>
  <c r="T1354" i="16"/>
  <c r="S1350" i="16"/>
  <c r="T1350" i="16"/>
  <c r="S1346" i="16"/>
  <c r="T1346" i="16"/>
  <c r="S1342" i="16"/>
  <c r="T1342" i="16"/>
  <c r="AB1342" i="16"/>
  <c r="S1338" i="16"/>
  <c r="T1338" i="16"/>
  <c r="S1334" i="16"/>
  <c r="T1334" i="16"/>
  <c r="AB1334" i="16"/>
  <c r="S1330" i="16"/>
  <c r="T1330" i="16"/>
  <c r="S1326" i="16"/>
  <c r="T1326" i="16"/>
  <c r="S1322" i="16"/>
  <c r="T1322" i="16"/>
  <c r="S1318" i="16"/>
  <c r="T1318" i="16"/>
  <c r="S1314" i="16"/>
  <c r="T1314" i="16"/>
  <c r="S1310" i="16"/>
  <c r="T1310" i="16"/>
  <c r="S1306" i="16"/>
  <c r="T1306" i="16"/>
  <c r="S1302" i="16"/>
  <c r="T1302" i="16"/>
  <c r="S1298" i="16"/>
  <c r="T1298" i="16"/>
  <c r="S1294" i="16"/>
  <c r="T1294" i="16"/>
  <c r="AB1294" i="16"/>
  <c r="S1290" i="16"/>
  <c r="T1290" i="16"/>
  <c r="S1286" i="16"/>
  <c r="T1286" i="16"/>
  <c r="S1282" i="16"/>
  <c r="T1282" i="16"/>
  <c r="S1278" i="16"/>
  <c r="T1278" i="16"/>
  <c r="S1274" i="16"/>
  <c r="T1274" i="16"/>
  <c r="S1270" i="16"/>
  <c r="T1270" i="16"/>
  <c r="S1266" i="16"/>
  <c r="T1266" i="16"/>
  <c r="S1262" i="16"/>
  <c r="T1262" i="16"/>
  <c r="S1258" i="16"/>
  <c r="T1258" i="16"/>
  <c r="S1254" i="16"/>
  <c r="T1254" i="16"/>
  <c r="S1250" i="16"/>
  <c r="T1250" i="16"/>
  <c r="S1246" i="16"/>
  <c r="T1246" i="16"/>
  <c r="S1242" i="16"/>
  <c r="T1242" i="16"/>
  <c r="S1238" i="16"/>
  <c r="T1238" i="16"/>
  <c r="S1234" i="16"/>
  <c r="T1234" i="16"/>
  <c r="S1230" i="16"/>
  <c r="T1230" i="16"/>
  <c r="AB1230" i="16"/>
  <c r="S1226" i="16"/>
  <c r="T1226" i="16"/>
  <c r="S1222" i="16"/>
  <c r="T1222" i="16"/>
  <c r="S1218" i="16"/>
  <c r="T1218" i="16"/>
  <c r="S1214" i="16"/>
  <c r="T1214" i="16"/>
  <c r="S1210" i="16"/>
  <c r="T1210" i="16"/>
  <c r="S1206" i="16"/>
  <c r="T1206" i="16"/>
  <c r="S1202" i="16"/>
  <c r="T1202" i="16"/>
  <c r="S1198" i="16"/>
  <c r="T1198" i="16"/>
  <c r="S1194" i="16"/>
  <c r="T1194" i="16"/>
  <c r="S1190" i="16"/>
  <c r="T1190" i="16"/>
  <c r="S1186" i="16"/>
  <c r="T1186" i="16"/>
  <c r="S1182" i="16"/>
  <c r="T1182" i="16"/>
  <c r="S1178" i="16"/>
  <c r="T1178" i="16"/>
  <c r="S1174" i="16"/>
  <c r="T1174" i="16"/>
  <c r="AB1174" i="16"/>
  <c r="S1170" i="16"/>
  <c r="T1170" i="16"/>
  <c r="S1166" i="16"/>
  <c r="T1166" i="16"/>
  <c r="S1162" i="16"/>
  <c r="T1162" i="16"/>
  <c r="S1158" i="16"/>
  <c r="T1158" i="16"/>
  <c r="S1154" i="16"/>
  <c r="T1154" i="16"/>
  <c r="S1150" i="16"/>
  <c r="T1150" i="16"/>
  <c r="AB1150" i="16"/>
  <c r="S1146" i="16"/>
  <c r="T1146" i="16"/>
  <c r="S1142" i="16"/>
  <c r="T1142" i="16"/>
  <c r="S1138" i="16"/>
  <c r="T1138" i="16"/>
  <c r="S1134" i="16"/>
  <c r="T1134" i="16"/>
  <c r="AB1134" i="16"/>
  <c r="S1130" i="16"/>
  <c r="T1130" i="16"/>
  <c r="S1126" i="16"/>
  <c r="T1126" i="16"/>
  <c r="S1122" i="16"/>
  <c r="T1122" i="16"/>
  <c r="S1118" i="16"/>
  <c r="T1118" i="16"/>
  <c r="S1114" i="16"/>
  <c r="T1114" i="16"/>
  <c r="S1110" i="16"/>
  <c r="T1110" i="16"/>
  <c r="AB1110" i="16"/>
  <c r="S1106" i="16"/>
  <c r="T1106" i="16"/>
  <c r="S1102" i="16"/>
  <c r="T1102" i="16"/>
  <c r="S1098" i="16"/>
  <c r="T1098" i="16"/>
  <c r="S1094" i="16"/>
  <c r="T1094" i="16"/>
  <c r="AB1094" i="16"/>
  <c r="S1090" i="16"/>
  <c r="T1090" i="16"/>
  <c r="S1086" i="16"/>
  <c r="T1086" i="16"/>
  <c r="S1082" i="16"/>
  <c r="T1082" i="16"/>
  <c r="S1078" i="16"/>
  <c r="T1078" i="16"/>
  <c r="S1074" i="16"/>
  <c r="T1074" i="16"/>
  <c r="S1070" i="16"/>
  <c r="T1070" i="16"/>
  <c r="S1066" i="16"/>
  <c r="T1066" i="16"/>
  <c r="S1062" i="16"/>
  <c r="T1062" i="16"/>
  <c r="S1058" i="16"/>
  <c r="T1058" i="16"/>
  <c r="S1054" i="16"/>
  <c r="T1054" i="16"/>
  <c r="S1050" i="16"/>
  <c r="T1050" i="16"/>
  <c r="S1046" i="16"/>
  <c r="T1046" i="16"/>
  <c r="S1042" i="16"/>
  <c r="T1042" i="16"/>
  <c r="S1038" i="16"/>
  <c r="T1038" i="16"/>
  <c r="S1034" i="16"/>
  <c r="T1034" i="16"/>
  <c r="S1030" i="16"/>
  <c r="T1030" i="16"/>
  <c r="S1026" i="16"/>
  <c r="T1026" i="16"/>
  <c r="S1022" i="16"/>
  <c r="T1022" i="16"/>
  <c r="S1018" i="16"/>
  <c r="T1018" i="16"/>
  <c r="S1014" i="16"/>
  <c r="T1014" i="16"/>
  <c r="S1010" i="16"/>
  <c r="T1010" i="16"/>
  <c r="S1006" i="16"/>
  <c r="T1006" i="16"/>
  <c r="S1002" i="16"/>
  <c r="T1002" i="16"/>
  <c r="T998" i="16"/>
  <c r="S998" i="16"/>
  <c r="S994" i="16"/>
  <c r="T994" i="16"/>
  <c r="T990" i="16"/>
  <c r="S990" i="16"/>
  <c r="S986" i="16"/>
  <c r="T986" i="16"/>
  <c r="T982" i="16"/>
  <c r="S982" i="16"/>
  <c r="S978" i="16"/>
  <c r="T978" i="16"/>
  <c r="T974" i="16"/>
  <c r="S974" i="16"/>
  <c r="S970" i="16"/>
  <c r="T970" i="16"/>
  <c r="AB970" i="16"/>
  <c r="T966" i="16"/>
  <c r="S966" i="16"/>
  <c r="S962" i="16"/>
  <c r="T962" i="16"/>
  <c r="T958" i="16"/>
  <c r="S958" i="16"/>
  <c r="S954" i="16"/>
  <c r="T954" i="16"/>
  <c r="T950" i="16"/>
  <c r="S950" i="16"/>
  <c r="S946" i="16"/>
  <c r="T946" i="16"/>
  <c r="T942" i="16"/>
  <c r="S942" i="16"/>
  <c r="S938" i="16"/>
  <c r="T938" i="16"/>
  <c r="T934" i="16"/>
  <c r="S934" i="16"/>
  <c r="S930" i="16"/>
  <c r="T930" i="16"/>
  <c r="T926" i="16"/>
  <c r="S926" i="16"/>
  <c r="S922" i="16"/>
  <c r="T922" i="16"/>
  <c r="T918" i="16"/>
  <c r="S918" i="16"/>
  <c r="S914" i="16"/>
  <c r="T914" i="16"/>
  <c r="T910" i="16"/>
  <c r="S910" i="16"/>
  <c r="S906" i="16"/>
  <c r="T906" i="16"/>
  <c r="T902" i="16"/>
  <c r="S902" i="16"/>
  <c r="S898" i="16"/>
  <c r="T898" i="16"/>
  <c r="T894" i="16"/>
  <c r="S894" i="16"/>
  <c r="S890" i="16"/>
  <c r="T890" i="16"/>
  <c r="T886" i="16"/>
  <c r="S886" i="16"/>
  <c r="S882" i="16"/>
  <c r="T882" i="16"/>
  <c r="T878" i="16"/>
  <c r="S878" i="16"/>
  <c r="S874" i="16"/>
  <c r="T874" i="16"/>
  <c r="T870" i="16"/>
  <c r="S870" i="16"/>
  <c r="S866" i="16"/>
  <c r="T866" i="16"/>
  <c r="T862" i="16"/>
  <c r="S862" i="16"/>
  <c r="S858" i="16"/>
  <c r="T858" i="16"/>
  <c r="T854" i="16"/>
  <c r="S854" i="16"/>
  <c r="S850" i="16"/>
  <c r="T850" i="16"/>
  <c r="T846" i="16"/>
  <c r="S846" i="16"/>
  <c r="S842" i="16"/>
  <c r="T842" i="16"/>
  <c r="AB842" i="16"/>
  <c r="T838" i="16"/>
  <c r="S838" i="16"/>
  <c r="S834" i="16"/>
  <c r="T834" i="16"/>
  <c r="T830" i="16"/>
  <c r="S830" i="16"/>
  <c r="S826" i="16"/>
  <c r="T826" i="16"/>
  <c r="T822" i="16"/>
  <c r="S822" i="16"/>
  <c r="S818" i="16"/>
  <c r="T818" i="16"/>
  <c r="T814" i="16"/>
  <c r="S814" i="16"/>
  <c r="S810" i="16"/>
  <c r="T810" i="16"/>
  <c r="T806" i="16"/>
  <c r="S806" i="16"/>
  <c r="S802" i="16"/>
  <c r="T802" i="16"/>
  <c r="T798" i="16"/>
  <c r="S798" i="16"/>
  <c r="S794" i="16"/>
  <c r="T794" i="16"/>
  <c r="T790" i="16"/>
  <c r="S790" i="16"/>
  <c r="S786" i="16"/>
  <c r="T786" i="16"/>
  <c r="T782" i="16"/>
  <c r="S782" i="16"/>
  <c r="S778" i="16"/>
  <c r="T778" i="16"/>
  <c r="T774" i="16"/>
  <c r="S774" i="16"/>
  <c r="S770" i="16"/>
  <c r="T770" i="16"/>
  <c r="T766" i="16"/>
  <c r="S766" i="16"/>
  <c r="S762" i="16"/>
  <c r="T762" i="16"/>
  <c r="T758" i="16"/>
  <c r="S758" i="16"/>
  <c r="S754" i="16"/>
  <c r="T754" i="16"/>
  <c r="T750" i="16"/>
  <c r="S750" i="16"/>
  <c r="S746" i="16"/>
  <c r="T746" i="16"/>
  <c r="T742" i="16"/>
  <c r="S742" i="16"/>
  <c r="S738" i="16"/>
  <c r="T738" i="16"/>
  <c r="T734" i="16"/>
  <c r="S734" i="16"/>
  <c r="S730" i="16"/>
  <c r="T730" i="16"/>
  <c r="T726" i="16"/>
  <c r="S726" i="16"/>
  <c r="S722" i="16"/>
  <c r="T722" i="16"/>
  <c r="T718" i="16"/>
  <c r="S718" i="16"/>
  <c r="T714" i="16"/>
  <c r="S714" i="16"/>
  <c r="AB714" i="16"/>
  <c r="T710" i="16"/>
  <c r="S710" i="16"/>
  <c r="S706" i="16"/>
  <c r="T706" i="16"/>
  <c r="T702" i="16"/>
  <c r="S702" i="16"/>
  <c r="S698" i="16"/>
  <c r="T698" i="16"/>
  <c r="T694" i="16"/>
  <c r="S694" i="16"/>
  <c r="S690" i="16"/>
  <c r="T690" i="16"/>
  <c r="T686" i="16"/>
  <c r="S686" i="16"/>
  <c r="T682" i="16"/>
  <c r="S682" i="16"/>
  <c r="T678" i="16"/>
  <c r="S678" i="16"/>
  <c r="S674" i="16"/>
  <c r="T674" i="16"/>
  <c r="T670" i="16"/>
  <c r="S670" i="16"/>
  <c r="S666" i="16"/>
  <c r="T666" i="16"/>
  <c r="T662" i="16"/>
  <c r="S662" i="16"/>
  <c r="S658" i="16"/>
  <c r="T658" i="16"/>
  <c r="T654" i="16"/>
  <c r="S654" i="16"/>
  <c r="T650" i="16"/>
  <c r="S650" i="16"/>
  <c r="T646" i="16"/>
  <c r="S646" i="16"/>
  <c r="S642" i="16"/>
  <c r="T642" i="16"/>
  <c r="T638" i="16"/>
  <c r="S638" i="16"/>
  <c r="S634" i="16"/>
  <c r="T634" i="16"/>
  <c r="T630" i="16"/>
  <c r="S630" i="16"/>
  <c r="S626" i="16"/>
  <c r="T626" i="16"/>
  <c r="T622" i="16"/>
  <c r="S622" i="16"/>
  <c r="T618" i="16"/>
  <c r="S618" i="16"/>
  <c r="T614" i="16"/>
  <c r="S614" i="16"/>
  <c r="S610" i="16"/>
  <c r="T610" i="16"/>
  <c r="T606" i="16"/>
  <c r="S606" i="16"/>
  <c r="S602" i="16"/>
  <c r="T602" i="16"/>
  <c r="T598" i="16"/>
  <c r="S598" i="16"/>
  <c r="S594" i="16"/>
  <c r="T594" i="16"/>
  <c r="T590" i="16"/>
  <c r="S590" i="16"/>
  <c r="T586" i="16"/>
  <c r="S586" i="16"/>
  <c r="AB586" i="16"/>
  <c r="T582" i="16"/>
  <c r="S582" i="16"/>
  <c r="S578" i="16"/>
  <c r="T578" i="16"/>
  <c r="T574" i="16"/>
  <c r="S574" i="16"/>
  <c r="AB2478" i="16"/>
  <c r="AB2467" i="16"/>
  <c r="AB2422" i="16"/>
  <c r="AB2366" i="16"/>
  <c r="AB2330" i="16"/>
  <c r="AB2302" i="16"/>
  <c r="AB2291" i="16"/>
  <c r="AB2255" i="16"/>
  <c r="AB2218" i="16"/>
  <c r="AB2190" i="16"/>
  <c r="AB2178" i="16"/>
  <c r="AB2166" i="16"/>
  <c r="AB2155" i="16"/>
  <c r="AB2127" i="16"/>
  <c r="AB2107" i="16"/>
  <c r="AB2094" i="16"/>
  <c r="AB2075" i="16"/>
  <c r="AB2063" i="16"/>
  <c r="AB2054" i="16"/>
  <c r="AB2022" i="16"/>
  <c r="AB2015" i="16"/>
  <c r="AB1995" i="16"/>
  <c r="AB1971" i="16"/>
  <c r="AB1963" i="16"/>
  <c r="AB1938" i="16"/>
  <c r="AB1879" i="16"/>
  <c r="AB1858" i="16"/>
  <c r="AB1850" i="16"/>
  <c r="AB1843" i="16"/>
  <c r="AB1834" i="16"/>
  <c r="AB1819" i="16"/>
  <c r="AB1814" i="16"/>
  <c r="AB1794" i="16"/>
  <c r="AB1786" i="16"/>
  <c r="AB1763" i="16"/>
  <c r="AB1731" i="16"/>
  <c r="AB1698" i="16"/>
  <c r="AB1675" i="16"/>
  <c r="AB1666" i="16"/>
  <c r="AB1659" i="16"/>
  <c r="AB1650" i="16"/>
  <c r="AB1630" i="16"/>
  <c r="AB1606" i="16"/>
  <c r="AB1599" i="16"/>
  <c r="AB1582" i="16"/>
  <c r="AB1570" i="16"/>
  <c r="AB1562" i="16"/>
  <c r="AB1555" i="16"/>
  <c r="AB1546" i="16"/>
  <c r="AB1530" i="16"/>
  <c r="AB1523" i="16"/>
  <c r="AB1515" i="16"/>
  <c r="AB1503" i="16"/>
  <c r="AB1486" i="16"/>
  <c r="AB1475" i="16"/>
  <c r="AB1470" i="16"/>
  <c r="AB1454" i="16"/>
  <c r="AB1430" i="16"/>
  <c r="AB1418" i="16"/>
  <c r="AB1406" i="16"/>
  <c r="AB1374" i="16"/>
  <c r="AB1326" i="16"/>
  <c r="AB1310" i="16"/>
  <c r="AB1267" i="16"/>
  <c r="AB1238" i="16"/>
  <c r="AB1222" i="16"/>
  <c r="AB1166" i="16"/>
  <c r="AB1147" i="16"/>
  <c r="AB1139" i="16"/>
  <c r="AB1062" i="16"/>
  <c r="AB1054" i="16"/>
  <c r="AB1022" i="16"/>
  <c r="AB1002" i="16"/>
  <c r="AB990" i="16"/>
  <c r="AB971" i="16"/>
  <c r="AB962" i="16"/>
  <c r="AB942" i="16"/>
  <c r="AB930" i="16"/>
  <c r="AB910" i="16"/>
  <c r="AB902" i="16"/>
  <c r="AB882" i="16"/>
  <c r="AB870" i="16"/>
  <c r="AB850" i="16"/>
  <c r="AB822" i="16"/>
  <c r="AB810" i="16"/>
  <c r="AB790" i="16"/>
  <c r="AB762" i="16"/>
  <c r="AB750" i="16"/>
  <c r="AB730" i="16"/>
  <c r="AB718" i="16"/>
  <c r="AB702" i="16"/>
  <c r="AB690" i="16"/>
  <c r="AB670" i="16"/>
  <c r="AB658" i="16"/>
  <c r="AB650" i="16"/>
  <c r="AB642" i="16"/>
  <c r="AB630" i="16"/>
  <c r="AB610" i="16"/>
  <c r="AB598" i="16"/>
  <c r="AB582" i="16"/>
  <c r="L65" i="10"/>
  <c r="AB2503" i="16"/>
  <c r="AB2501" i="16"/>
  <c r="AB2442" i="16"/>
  <c r="AB2435" i="16"/>
  <c r="V2264" i="16"/>
  <c r="V2258" i="16"/>
  <c r="AB2200" i="16"/>
  <c r="AB2194" i="16"/>
  <c r="AB2186" i="16"/>
  <c r="AB1930" i="16"/>
  <c r="AB1866" i="16"/>
  <c r="V1866" i="16"/>
  <c r="V1684" i="16"/>
  <c r="I1684" i="16" s="1"/>
  <c r="AB1652" i="16"/>
  <c r="AB1626" i="16"/>
  <c r="V1626" i="16"/>
  <c r="H1626" i="16" s="1"/>
  <c r="AB1588" i="16"/>
  <c r="V1588" i="16"/>
  <c r="E1588" i="16" s="1"/>
  <c r="X1588" i="16" s="1"/>
  <c r="V1460" i="16"/>
  <c r="AB1434" i="16"/>
  <c r="AB1428" i="16"/>
  <c r="AB1021" i="16"/>
  <c r="V1021" i="16"/>
  <c r="AB1013" i="16"/>
  <c r="V1013" i="16"/>
  <c r="I1013" i="16" s="1"/>
  <c r="AB1005" i="16"/>
  <c r="V1005" i="16"/>
  <c r="AB997" i="16"/>
  <c r="V997" i="16"/>
  <c r="R997" i="16" s="1"/>
  <c r="AB989" i="16"/>
  <c r="V989" i="16"/>
  <c r="AB981" i="16"/>
  <c r="V981" i="16"/>
  <c r="R981" i="16" s="1"/>
  <c r="AB973" i="16"/>
  <c r="V973" i="16"/>
  <c r="AB965" i="16"/>
  <c r="V965" i="16"/>
  <c r="G965" i="16" s="1"/>
  <c r="AB957" i="16"/>
  <c r="V957" i="16"/>
  <c r="AB949" i="16"/>
  <c r="V949" i="16"/>
  <c r="R949" i="16" s="1"/>
  <c r="AB941" i="16"/>
  <c r="V941" i="16"/>
  <c r="I941" i="16" s="1"/>
  <c r="AB933" i="16"/>
  <c r="V933" i="16"/>
  <c r="F933" i="16" s="1"/>
  <c r="AB925" i="16"/>
  <c r="V925" i="16"/>
  <c r="F925" i="16" s="1"/>
  <c r="AB917" i="16"/>
  <c r="V917" i="16"/>
  <c r="R917" i="16" s="1"/>
  <c r="AB909" i="16"/>
  <c r="V909" i="16"/>
  <c r="AB901" i="16"/>
  <c r="V901" i="16"/>
  <c r="E901" i="16" s="1"/>
  <c r="X901" i="16" s="1"/>
  <c r="AB893" i="16"/>
  <c r="V893" i="16"/>
  <c r="E893" i="16" s="1"/>
  <c r="X893" i="16" s="1"/>
  <c r="AB885" i="16"/>
  <c r="V885" i="16"/>
  <c r="E885" i="16" s="1"/>
  <c r="X885" i="16" s="1"/>
  <c r="AB877" i="16"/>
  <c r="V877" i="16"/>
  <c r="AB869" i="16"/>
  <c r="V869" i="16"/>
  <c r="I869" i="16" s="1"/>
  <c r="AB861" i="16"/>
  <c r="V861" i="16"/>
  <c r="AB853" i="16"/>
  <c r="V853" i="16"/>
  <c r="G853" i="16" s="1"/>
  <c r="AB845" i="16"/>
  <c r="V845" i="16"/>
  <c r="E845" i="16" s="1"/>
  <c r="X845" i="16" s="1"/>
  <c r="AB837" i="16"/>
  <c r="V837" i="16"/>
  <c r="E837" i="16" s="1"/>
  <c r="X837" i="16" s="1"/>
  <c r="AB829" i="16"/>
  <c r="V829" i="16"/>
  <c r="R829" i="16" s="1"/>
  <c r="AB821" i="16"/>
  <c r="V821" i="16"/>
  <c r="J821" i="16" s="1"/>
  <c r="S1855" i="16"/>
  <c r="T1855" i="16"/>
  <c r="S1851" i="16"/>
  <c r="T1851" i="16"/>
  <c r="S1847" i="16"/>
  <c r="T1847" i="16"/>
  <c r="S1843" i="16"/>
  <c r="T1843" i="16"/>
  <c r="S1839" i="16"/>
  <c r="T1839" i="16"/>
  <c r="S1835" i="16"/>
  <c r="T1835" i="16"/>
  <c r="S1831" i="16"/>
  <c r="T1831" i="16"/>
  <c r="S1827" i="16"/>
  <c r="T1827" i="16"/>
  <c r="S1823" i="16"/>
  <c r="T1823" i="16"/>
  <c r="S1819" i="16"/>
  <c r="T1819" i="16"/>
  <c r="S1815" i="16"/>
  <c r="T1815" i="16"/>
  <c r="S1811" i="16"/>
  <c r="T1811" i="16"/>
  <c r="S1807" i="16"/>
  <c r="T1807" i="16"/>
  <c r="S1803" i="16"/>
  <c r="T1803" i="16"/>
  <c r="S1799" i="16"/>
  <c r="T1799" i="16"/>
  <c r="S1795" i="16"/>
  <c r="T1795" i="16"/>
  <c r="S1791" i="16"/>
  <c r="T1791" i="16"/>
  <c r="S1787" i="16"/>
  <c r="T1787" i="16"/>
  <c r="S1783" i="16"/>
  <c r="T1783" i="16"/>
  <c r="S1779" i="16"/>
  <c r="T1779" i="16"/>
  <c r="S1775" i="16"/>
  <c r="T1775" i="16"/>
  <c r="S1771" i="16"/>
  <c r="T1771" i="16"/>
  <c r="S1767" i="16"/>
  <c r="T1767" i="16"/>
  <c r="S1763" i="16"/>
  <c r="T1763" i="16"/>
  <c r="S1759" i="16"/>
  <c r="T1759" i="16"/>
  <c r="S1755" i="16"/>
  <c r="T1755" i="16"/>
  <c r="S1751" i="16"/>
  <c r="T1751" i="16"/>
  <c r="S1747" i="16"/>
  <c r="T1747" i="16"/>
  <c r="S1743" i="16"/>
  <c r="T1743" i="16"/>
  <c r="S1739" i="16"/>
  <c r="T1739" i="16"/>
  <c r="S1735" i="16"/>
  <c r="T1735" i="16"/>
  <c r="S1731" i="16"/>
  <c r="T1731" i="16"/>
  <c r="S1727" i="16"/>
  <c r="T1727" i="16"/>
  <c r="S1723" i="16"/>
  <c r="T1723" i="16"/>
  <c r="S1719" i="16"/>
  <c r="T1719" i="16"/>
  <c r="S1715" i="16"/>
  <c r="T1715" i="16"/>
  <c r="S1711" i="16"/>
  <c r="T1711" i="16"/>
  <c r="S1707" i="16"/>
  <c r="T1707" i="16"/>
  <c r="S1703" i="16"/>
  <c r="T1703" i="16"/>
  <c r="S1699" i="16"/>
  <c r="T1699" i="16"/>
  <c r="S1695" i="16"/>
  <c r="T1695" i="16"/>
  <c r="S1691" i="16"/>
  <c r="T1691" i="16"/>
  <c r="S1687" i="16"/>
  <c r="T1687" i="16"/>
  <c r="S1683" i="16"/>
  <c r="T1683" i="16"/>
  <c r="S1679" i="16"/>
  <c r="T1679" i="16"/>
  <c r="S1675" i="16"/>
  <c r="T1675" i="16"/>
  <c r="S1671" i="16"/>
  <c r="T1671" i="16"/>
  <c r="S1667" i="16"/>
  <c r="T1667" i="16"/>
  <c r="S1663" i="16"/>
  <c r="T1663" i="16"/>
  <c r="S1659" i="16"/>
  <c r="T1659" i="16"/>
  <c r="S1655" i="16"/>
  <c r="T1655" i="16"/>
  <c r="S1651" i="16"/>
  <c r="T1651" i="16"/>
  <c r="S1647" i="16"/>
  <c r="T1647" i="16"/>
  <c r="S1643" i="16"/>
  <c r="T1643" i="16"/>
  <c r="S1639" i="16"/>
  <c r="T1639" i="16"/>
  <c r="S1635" i="16"/>
  <c r="T1635" i="16"/>
  <c r="S1631" i="16"/>
  <c r="T1631" i="16"/>
  <c r="S1627" i="16"/>
  <c r="T1627" i="16"/>
  <c r="S1623" i="16"/>
  <c r="T1623" i="16"/>
  <c r="S1619" i="16"/>
  <c r="T1619" i="16"/>
  <c r="S1615" i="16"/>
  <c r="T1615" i="16"/>
  <c r="S1611" i="16"/>
  <c r="T1611" i="16"/>
  <c r="S1607" i="16"/>
  <c r="T1607" i="16"/>
  <c r="S1603" i="16"/>
  <c r="T1603" i="16"/>
  <c r="S1599" i="16"/>
  <c r="T1599" i="16"/>
  <c r="S1595" i="16"/>
  <c r="T1595" i="16"/>
  <c r="S1591" i="16"/>
  <c r="T1591" i="16"/>
  <c r="S1587" i="16"/>
  <c r="T1587" i="16"/>
  <c r="S1583" i="16"/>
  <c r="T1583" i="16"/>
  <c r="S1579" i="16"/>
  <c r="T1579" i="16"/>
  <c r="S1575" i="16"/>
  <c r="T1575" i="16"/>
  <c r="S1571" i="16"/>
  <c r="T1571" i="16"/>
  <c r="S1567" i="16"/>
  <c r="T1567" i="16"/>
  <c r="S1563" i="16"/>
  <c r="T1563" i="16"/>
  <c r="S1559" i="16"/>
  <c r="T1559" i="16"/>
  <c r="S1555" i="16"/>
  <c r="T1555" i="16"/>
  <c r="S1551" i="16"/>
  <c r="T1551" i="16"/>
  <c r="S1547" i="16"/>
  <c r="T1547" i="16"/>
  <c r="S1543" i="16"/>
  <c r="T1543" i="16"/>
  <c r="S1539" i="16"/>
  <c r="T1539" i="16"/>
  <c r="S1535" i="16"/>
  <c r="T1535" i="16"/>
  <c r="S1531" i="16"/>
  <c r="T1531" i="16"/>
  <c r="S1527" i="16"/>
  <c r="T1527" i="16"/>
  <c r="S1523" i="16"/>
  <c r="T1523" i="16"/>
  <c r="S1519" i="16"/>
  <c r="T1519" i="16"/>
  <c r="S1515" i="16"/>
  <c r="T1515" i="16"/>
  <c r="S1511" i="16"/>
  <c r="T1511" i="16"/>
  <c r="S1507" i="16"/>
  <c r="T1507" i="16"/>
  <c r="S1503" i="16"/>
  <c r="T1503" i="16"/>
  <c r="S1499" i="16"/>
  <c r="T1499" i="16"/>
  <c r="S1495" i="16"/>
  <c r="T1495" i="16"/>
  <c r="S1491" i="16"/>
  <c r="T1491" i="16"/>
  <c r="S1487" i="16"/>
  <c r="T1487" i="16"/>
  <c r="S1483" i="16"/>
  <c r="T1483" i="16"/>
  <c r="S1479" i="16"/>
  <c r="T1479" i="16"/>
  <c r="S1475" i="16"/>
  <c r="T1475" i="16"/>
  <c r="S1471" i="16"/>
  <c r="T1471" i="16"/>
  <c r="S1467" i="16"/>
  <c r="T1467" i="16"/>
  <c r="S1463" i="16"/>
  <c r="T1463" i="16"/>
  <c r="S1459" i="16"/>
  <c r="T1459" i="16"/>
  <c r="S1455" i="16"/>
  <c r="T1455" i="16"/>
  <c r="S1451" i="16"/>
  <c r="T1451" i="16"/>
  <c r="S1447" i="16"/>
  <c r="T1447" i="16"/>
  <c r="S1443" i="16"/>
  <c r="T1443" i="16"/>
  <c r="S1439" i="16"/>
  <c r="T1439" i="16"/>
  <c r="S1435" i="16"/>
  <c r="T1435" i="16"/>
  <c r="S1431" i="16"/>
  <c r="T1431" i="16"/>
  <c r="S1427" i="16"/>
  <c r="T1427" i="16"/>
  <c r="S1423" i="16"/>
  <c r="T1423" i="16"/>
  <c r="S1419" i="16"/>
  <c r="T1419" i="16"/>
  <c r="S1415" i="16"/>
  <c r="T1415" i="16"/>
  <c r="S1411" i="16"/>
  <c r="T1411" i="16"/>
  <c r="S1407" i="16"/>
  <c r="T1407" i="16"/>
  <c r="S1403" i="16"/>
  <c r="T1403" i="16"/>
  <c r="S1399" i="16"/>
  <c r="T1399" i="16"/>
  <c r="S1395" i="16"/>
  <c r="T1395" i="16"/>
  <c r="S1391" i="16"/>
  <c r="T1391" i="16"/>
  <c r="S1387" i="16"/>
  <c r="T1387" i="16"/>
  <c r="S1383" i="16"/>
  <c r="T1383" i="16"/>
  <c r="S1379" i="16"/>
  <c r="T1379" i="16"/>
  <c r="S1375" i="16"/>
  <c r="T1375" i="16"/>
  <c r="S1371" i="16"/>
  <c r="T1371" i="16"/>
  <c r="S1367" i="16"/>
  <c r="T1367" i="16"/>
  <c r="S1363" i="16"/>
  <c r="T1363" i="16"/>
  <c r="S1359" i="16"/>
  <c r="T1359" i="16"/>
  <c r="S1355" i="16"/>
  <c r="T1355" i="16"/>
  <c r="S1351" i="16"/>
  <c r="T1351" i="16"/>
  <c r="S1347" i="16"/>
  <c r="T1347" i="16"/>
  <c r="S1343" i="16"/>
  <c r="T1343" i="16"/>
  <c r="S1339" i="16"/>
  <c r="T1339" i="16"/>
  <c r="S1335" i="16"/>
  <c r="T1335" i="16"/>
  <c r="S1331" i="16"/>
  <c r="T1331" i="16"/>
  <c r="S1327" i="16"/>
  <c r="T1327" i="16"/>
  <c r="S1323" i="16"/>
  <c r="T1323" i="16"/>
  <c r="S1319" i="16"/>
  <c r="T1319" i="16"/>
  <c r="S1315" i="16"/>
  <c r="T1315" i="16"/>
  <c r="S1311" i="16"/>
  <c r="T1311" i="16"/>
  <c r="S1307" i="16"/>
  <c r="T1307" i="16"/>
  <c r="S1303" i="16"/>
  <c r="T1303" i="16"/>
  <c r="S1299" i="16"/>
  <c r="T1299" i="16"/>
  <c r="S1295" i="16"/>
  <c r="T1295" i="16"/>
  <c r="S1291" i="16"/>
  <c r="T1291" i="16"/>
  <c r="S1287" i="16"/>
  <c r="T1287" i="16"/>
  <c r="S1283" i="16"/>
  <c r="T1283" i="16"/>
  <c r="S1279" i="16"/>
  <c r="T1279" i="16"/>
  <c r="S1275" i="16"/>
  <c r="T1275" i="16"/>
  <c r="S1271" i="16"/>
  <c r="T1271" i="16"/>
  <c r="S1267" i="16"/>
  <c r="T1267" i="16"/>
  <c r="S1263" i="16"/>
  <c r="T1263" i="16"/>
  <c r="S1259" i="16"/>
  <c r="T1259" i="16"/>
  <c r="S1255" i="16"/>
  <c r="T1255" i="16"/>
  <c r="S1251" i="16"/>
  <c r="T1251" i="16"/>
  <c r="S1247" i="16"/>
  <c r="T1247" i="16"/>
  <c r="S1243" i="16"/>
  <c r="T1243" i="16"/>
  <c r="S1239" i="16"/>
  <c r="T1239" i="16"/>
  <c r="S1235" i="16"/>
  <c r="T1235" i="16"/>
  <c r="S1231" i="16"/>
  <c r="T1231" i="16"/>
  <c r="S1227" i="16"/>
  <c r="T1227" i="16"/>
  <c r="S1223" i="16"/>
  <c r="T1223" i="16"/>
  <c r="S1219" i="16"/>
  <c r="T1219" i="16"/>
  <c r="S1215" i="16"/>
  <c r="T1215" i="16"/>
  <c r="S1211" i="16"/>
  <c r="T1211" i="16"/>
  <c r="S1207" i="16"/>
  <c r="T1207" i="16"/>
  <c r="S1203" i="16"/>
  <c r="T1203" i="16"/>
  <c r="S1199" i="16"/>
  <c r="T1199" i="16"/>
  <c r="S1195" i="16"/>
  <c r="T1195" i="16"/>
  <c r="S1191" i="16"/>
  <c r="T1191" i="16"/>
  <c r="S1187" i="16"/>
  <c r="T1187" i="16"/>
  <c r="S1183" i="16"/>
  <c r="T1183" i="16"/>
  <c r="S1179" i="16"/>
  <c r="T1179" i="16"/>
  <c r="S1175" i="16"/>
  <c r="T1175" i="16"/>
  <c r="S1171" i="16"/>
  <c r="T1171" i="16"/>
  <c r="S1167" i="16"/>
  <c r="T1167" i="16"/>
  <c r="S1163" i="16"/>
  <c r="T1163" i="16"/>
  <c r="S1159" i="16"/>
  <c r="T1159" i="16"/>
  <c r="S1155" i="16"/>
  <c r="T1155" i="16"/>
  <c r="S1151" i="16"/>
  <c r="T1151" i="16"/>
  <c r="S1147" i="16"/>
  <c r="T1147" i="16"/>
  <c r="S1143" i="16"/>
  <c r="T1143" i="16"/>
  <c r="S1139" i="16"/>
  <c r="T1139" i="16"/>
  <c r="S1135" i="16"/>
  <c r="T1135" i="16"/>
  <c r="S1131" i="16"/>
  <c r="T1131" i="16"/>
  <c r="S1127" i="16"/>
  <c r="T1127" i="16"/>
  <c r="S1123" i="16"/>
  <c r="T1123" i="16"/>
  <c r="S1119" i="16"/>
  <c r="T1119" i="16"/>
  <c r="S1115" i="16"/>
  <c r="T1115" i="16"/>
  <c r="S1111" i="16"/>
  <c r="T1111" i="16"/>
  <c r="S1107" i="16"/>
  <c r="T1107" i="16"/>
  <c r="S1103" i="16"/>
  <c r="T1103" i="16"/>
  <c r="S1099" i="16"/>
  <c r="T1099" i="16"/>
  <c r="S1095" i="16"/>
  <c r="T1095" i="16"/>
  <c r="S1091" i="16"/>
  <c r="T1091" i="16"/>
  <c r="S1087" i="16"/>
  <c r="T1087" i="16"/>
  <c r="S1083" i="16"/>
  <c r="T1083" i="16"/>
  <c r="S1079" i="16"/>
  <c r="T1079" i="16"/>
  <c r="S1075" i="16"/>
  <c r="T1075" i="16"/>
  <c r="S1071" i="16"/>
  <c r="T1071" i="16"/>
  <c r="S1067" i="16"/>
  <c r="T1067" i="16"/>
  <c r="S1063" i="16"/>
  <c r="T1063" i="16"/>
  <c r="S1059" i="16"/>
  <c r="T1059" i="16"/>
  <c r="S1055" i="16"/>
  <c r="T1055" i="16"/>
  <c r="S1051" i="16"/>
  <c r="T1051" i="16"/>
  <c r="S1047" i="16"/>
  <c r="T1047" i="16"/>
  <c r="S1043" i="16"/>
  <c r="T1043" i="16"/>
  <c r="S1039" i="16"/>
  <c r="T1039" i="16"/>
  <c r="S1035" i="16"/>
  <c r="T1035" i="16"/>
  <c r="S1031" i="16"/>
  <c r="T1031" i="16"/>
  <c r="S1027" i="16"/>
  <c r="T1027" i="16"/>
  <c r="S1023" i="16"/>
  <c r="T1023" i="16"/>
  <c r="S1019" i="16"/>
  <c r="T1019" i="16"/>
  <c r="S1015" i="16"/>
  <c r="T1015" i="16"/>
  <c r="S1011" i="16"/>
  <c r="T1011" i="16"/>
  <c r="S1007" i="16"/>
  <c r="T1007" i="16"/>
  <c r="S1003" i="16"/>
  <c r="T1003" i="16"/>
  <c r="S999" i="16"/>
  <c r="T999" i="16"/>
  <c r="S995" i="16"/>
  <c r="T995" i="16"/>
  <c r="S991" i="16"/>
  <c r="T991" i="16"/>
  <c r="S987" i="16"/>
  <c r="T987" i="16"/>
  <c r="S983" i="16"/>
  <c r="T983" i="16"/>
  <c r="S979" i="16"/>
  <c r="T979" i="16"/>
  <c r="S975" i="16"/>
  <c r="T975" i="16"/>
  <c r="S971" i="16"/>
  <c r="T971" i="16"/>
  <c r="S967" i="16"/>
  <c r="T967" i="16"/>
  <c r="S963" i="16"/>
  <c r="T963" i="16"/>
  <c r="S959" i="16"/>
  <c r="T959" i="16"/>
  <c r="S955" i="16"/>
  <c r="T955" i="16"/>
  <c r="S951" i="16"/>
  <c r="T951" i="16"/>
  <c r="S947" i="16"/>
  <c r="T947" i="16"/>
  <c r="S943" i="16"/>
  <c r="T943" i="16"/>
  <c r="S939" i="16"/>
  <c r="T939" i="16"/>
  <c r="S935" i="16"/>
  <c r="T935" i="16"/>
  <c r="S931" i="16"/>
  <c r="T931" i="16"/>
  <c r="S927" i="16"/>
  <c r="T927" i="16"/>
  <c r="S923" i="16"/>
  <c r="T923" i="16"/>
  <c r="S919" i="16"/>
  <c r="T919" i="16"/>
  <c r="S915" i="16"/>
  <c r="T915" i="16"/>
  <c r="S911" i="16"/>
  <c r="T911" i="16"/>
  <c r="S907" i="16"/>
  <c r="T907" i="16"/>
  <c r="S903" i="16"/>
  <c r="T903" i="16"/>
  <c r="S899" i="16"/>
  <c r="T899" i="16"/>
  <c r="S895" i="16"/>
  <c r="T895" i="16"/>
  <c r="S891" i="16"/>
  <c r="T891" i="16"/>
  <c r="S887" i="16"/>
  <c r="T887" i="16"/>
  <c r="S883" i="16"/>
  <c r="T883" i="16"/>
  <c r="S879" i="16"/>
  <c r="T879" i="16"/>
  <c r="S875" i="16"/>
  <c r="T875" i="16"/>
  <c r="S871" i="16"/>
  <c r="T871" i="16"/>
  <c r="S867" i="16"/>
  <c r="T867" i="16"/>
  <c r="S863" i="16"/>
  <c r="T863" i="16"/>
  <c r="S859" i="16"/>
  <c r="T859" i="16"/>
  <c r="S855" i="16"/>
  <c r="T855" i="16"/>
  <c r="S851" i="16"/>
  <c r="T851" i="16"/>
  <c r="S847" i="16"/>
  <c r="T847" i="16"/>
  <c r="S843" i="16"/>
  <c r="T843" i="16"/>
  <c r="S839" i="16"/>
  <c r="T839" i="16"/>
  <c r="S835" i="16"/>
  <c r="T835" i="16"/>
  <c r="S831" i="16"/>
  <c r="T831" i="16"/>
  <c r="S827" i="16"/>
  <c r="T827" i="16"/>
  <c r="S823" i="16"/>
  <c r="T823" i="16"/>
  <c r="S819" i="16"/>
  <c r="T819" i="16"/>
  <c r="S815" i="16"/>
  <c r="T815" i="16"/>
  <c r="S811" i="16"/>
  <c r="T811" i="16"/>
  <c r="S807" i="16"/>
  <c r="T807" i="16"/>
  <c r="S803" i="16"/>
  <c r="T803" i="16"/>
  <c r="S799" i="16"/>
  <c r="T799" i="16"/>
  <c r="S795" i="16"/>
  <c r="T795" i="16"/>
  <c r="S791" i="16"/>
  <c r="T791" i="16"/>
  <c r="S787" i="16"/>
  <c r="T787" i="16"/>
  <c r="S783" i="16"/>
  <c r="T783" i="16"/>
  <c r="S779" i="16"/>
  <c r="T779" i="16"/>
  <c r="S775" i="16"/>
  <c r="T775" i="16"/>
  <c r="S771" i="16"/>
  <c r="T771" i="16"/>
  <c r="S767" i="16"/>
  <c r="T767" i="16"/>
  <c r="S763" i="16"/>
  <c r="T763" i="16"/>
  <c r="S759" i="16"/>
  <c r="T759" i="16"/>
  <c r="S755" i="16"/>
  <c r="T755" i="16"/>
  <c r="S751" i="16"/>
  <c r="T751" i="16"/>
  <c r="S747" i="16"/>
  <c r="T747" i="16"/>
  <c r="S743" i="16"/>
  <c r="T743" i="16"/>
  <c r="S739" i="16"/>
  <c r="T739" i="16"/>
  <c r="S735" i="16"/>
  <c r="T735" i="16"/>
  <c r="S731" i="16"/>
  <c r="T731" i="16"/>
  <c r="S727" i="16"/>
  <c r="T727" i="16"/>
  <c r="S723" i="16"/>
  <c r="T723" i="16"/>
  <c r="T719" i="16"/>
  <c r="S719" i="16"/>
  <c r="T715" i="16"/>
  <c r="S715" i="16"/>
  <c r="T711" i="16"/>
  <c r="S711" i="16"/>
  <c r="T707" i="16"/>
  <c r="S707" i="16"/>
  <c r="T703" i="16"/>
  <c r="S703" i="16"/>
  <c r="T699" i="16"/>
  <c r="S699" i="16"/>
  <c r="T695" i="16"/>
  <c r="S695" i="16"/>
  <c r="T691" i="16"/>
  <c r="S691" i="16"/>
  <c r="T687" i="16"/>
  <c r="S687" i="16"/>
  <c r="T683" i="16"/>
  <c r="S683" i="16"/>
  <c r="T679" i="16"/>
  <c r="S679" i="16"/>
  <c r="T675" i="16"/>
  <c r="S675" i="16"/>
  <c r="T671" i="16"/>
  <c r="S671" i="16"/>
  <c r="T667" i="16"/>
  <c r="S667" i="16"/>
  <c r="T663" i="16"/>
  <c r="S663" i="16"/>
  <c r="T659" i="16"/>
  <c r="S659" i="16"/>
  <c r="T655" i="16"/>
  <c r="S655" i="16"/>
  <c r="T651" i="16"/>
  <c r="S651" i="16"/>
  <c r="T647" i="16"/>
  <c r="S647" i="16"/>
  <c r="T643" i="16"/>
  <c r="S643" i="16"/>
  <c r="T639" i="16"/>
  <c r="S639" i="16"/>
  <c r="T635" i="16"/>
  <c r="S635" i="16"/>
  <c r="T631" i="16"/>
  <c r="S631" i="16"/>
  <c r="T627" i="16"/>
  <c r="S627" i="16"/>
  <c r="T623" i="16"/>
  <c r="S623" i="16"/>
  <c r="T619" i="16"/>
  <c r="S619" i="16"/>
  <c r="T615" i="16"/>
  <c r="S615" i="16"/>
  <c r="T611" i="16"/>
  <c r="S611" i="16"/>
  <c r="T607" i="16"/>
  <c r="S607" i="16"/>
  <c r="T603" i="16"/>
  <c r="S603" i="16"/>
  <c r="T599" i="16"/>
  <c r="S599" i="16"/>
  <c r="T595" i="16"/>
  <c r="S595" i="16"/>
  <c r="T591" i="16"/>
  <c r="S591" i="16"/>
  <c r="T587" i="16"/>
  <c r="S587" i="16"/>
  <c r="T583" i="16"/>
  <c r="S583" i="16"/>
  <c r="T579" i="16"/>
  <c r="S579" i="16"/>
  <c r="T575" i="16"/>
  <c r="S575" i="16"/>
  <c r="AB1811" i="16"/>
  <c r="AB1755" i="16"/>
  <c r="AB1699" i="16"/>
  <c r="AB1695" i="16"/>
  <c r="AB1663" i="16"/>
  <c r="AB1651" i="16"/>
  <c r="AB1635" i="16"/>
  <c r="AB1611" i="16"/>
  <c r="AB1603" i="16"/>
  <c r="AB1563" i="16"/>
  <c r="AB1323" i="16"/>
  <c r="AB1275" i="16"/>
  <c r="AB1211" i="16"/>
  <c r="AB1203" i="16"/>
  <c r="AB1187" i="16"/>
  <c r="AB1075" i="16"/>
  <c r="AB1043" i="16"/>
  <c r="AB1035" i="16"/>
  <c r="AB903" i="16"/>
  <c r="AB775" i="16"/>
  <c r="AB647" i="16"/>
  <c r="AB2456" i="16"/>
  <c r="AB2450" i="16"/>
  <c r="AB2392" i="16"/>
  <c r="AB2386" i="16"/>
  <c r="AB2351" i="16"/>
  <c r="AB2320" i="16"/>
  <c r="AB2256" i="16"/>
  <c r="AB2192" i="16"/>
  <c r="AB2128" i="16"/>
  <c r="AB2064" i="16"/>
  <c r="AB2000" i="16"/>
  <c r="AB1936" i="16"/>
  <c r="AB1778" i="16"/>
  <c r="AB1772" i="16"/>
  <c r="AB1327" i="16"/>
  <c r="AB1247" i="16"/>
  <c r="AB1223" i="16"/>
  <c r="AB1183" i="16"/>
  <c r="AB1071" i="16"/>
  <c r="V809" i="16"/>
  <c r="V807" i="16"/>
  <c r="H807" i="16" s="1"/>
  <c r="V803" i="16"/>
  <c r="V799" i="16"/>
  <c r="V795" i="16"/>
  <c r="R795" i="16" s="1"/>
  <c r="V791" i="16"/>
  <c r="R791" i="16" s="1"/>
  <c r="V787" i="16"/>
  <c r="J787" i="16" s="1"/>
  <c r="V783" i="16"/>
  <c r="H783" i="16" s="1"/>
  <c r="V771" i="16"/>
  <c r="J771" i="16" s="1"/>
  <c r="AB805" i="16"/>
  <c r="AB801" i="16"/>
  <c r="AB797" i="16"/>
  <c r="AB793" i="16"/>
  <c r="AB789" i="16"/>
  <c r="AB785" i="16"/>
  <c r="AB781" i="16"/>
  <c r="AB777" i="16"/>
  <c r="AB773" i="16"/>
  <c r="AB769" i="16"/>
  <c r="AB767" i="16"/>
  <c r="AB765" i="16"/>
  <c r="AB763" i="16"/>
  <c r="AB761" i="16"/>
  <c r="AB759" i="16"/>
  <c r="AB757" i="16"/>
  <c r="AB755" i="16"/>
  <c r="AB753" i="16"/>
  <c r="AB751" i="16"/>
  <c r="AB749" i="16"/>
  <c r="AB747" i="16"/>
  <c r="AB745" i="16"/>
  <c r="AB743" i="16"/>
  <c r="AB739" i="16"/>
  <c r="AB735" i="16"/>
  <c r="AB733" i="16"/>
  <c r="AB731" i="16"/>
  <c r="AB727" i="16"/>
  <c r="AB725" i="16"/>
  <c r="AB723" i="16"/>
  <c r="AB721" i="16"/>
  <c r="AB719" i="16"/>
  <c r="AB717" i="16"/>
  <c r="AB713" i="16"/>
  <c r="AB709" i="16"/>
  <c r="AB707"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49" i="16"/>
  <c r="AB645" i="16"/>
  <c r="AB643" i="16"/>
  <c r="AB641" i="16"/>
  <c r="AB639" i="16"/>
  <c r="AB637" i="16"/>
  <c r="AB635" i="16"/>
  <c r="AB629" i="16"/>
  <c r="AB625" i="16"/>
  <c r="AB623" i="16"/>
  <c r="AB621" i="16"/>
  <c r="AB619" i="16"/>
  <c r="AB617" i="16"/>
  <c r="AB615" i="16"/>
  <c r="AB613" i="16"/>
  <c r="AB611" i="16"/>
  <c r="AB607" i="16"/>
  <c r="AB605" i="16"/>
  <c r="AB603" i="16"/>
  <c r="AB601" i="16"/>
  <c r="AB599" i="16"/>
  <c r="AB597" i="16"/>
  <c r="AB593" i="16"/>
  <c r="AB589" i="16"/>
  <c r="AB585" i="16"/>
  <c r="AB581" i="16"/>
  <c r="AB579" i="16"/>
  <c r="AB577" i="16"/>
  <c r="AB575" i="16"/>
  <c r="AB573" i="16"/>
  <c r="V2415" i="16"/>
  <c r="AB2415" i="16"/>
  <c r="G2415" i="16"/>
  <c r="V2399" i="16"/>
  <c r="G2399" i="16" s="1"/>
  <c r="AB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G1623" i="16" s="1"/>
  <c r="AB1623" i="16"/>
  <c r="V1617" i="16"/>
  <c r="AB1617" i="16"/>
  <c r="V1600" i="16"/>
  <c r="AB1600" i="16"/>
  <c r="V1591" i="16"/>
  <c r="AB1591" i="16"/>
  <c r="G1591" i="16"/>
  <c r="V1386" i="16"/>
  <c r="J1386" i="16" s="1"/>
  <c r="AB1386" i="16"/>
  <c r="V1376" i="16"/>
  <c r="J1376" i="16" s="1"/>
  <c r="AB1376" i="16"/>
  <c r="R1363" i="16"/>
  <c r="V1360" i="16"/>
  <c r="AB1360" i="16"/>
  <c r="V1117" i="16"/>
  <c r="AB1117" i="16"/>
  <c r="V1081" i="16"/>
  <c r="AB1081" i="16"/>
  <c r="V1061" i="16"/>
  <c r="G1061" i="16"/>
  <c r="F815" i="16"/>
  <c r="J815" i="16"/>
  <c r="E805" i="16"/>
  <c r="X805" i="16" s="1"/>
  <c r="J805" i="16"/>
  <c r="H657" i="16"/>
  <c r="J747" i="16"/>
  <c r="G815" i="16"/>
  <c r="J615" i="16"/>
  <c r="R915" i="16"/>
  <c r="J1363" i="16"/>
  <c r="G1617" i="16"/>
  <c r="G721" i="16"/>
  <c r="H406" i="16"/>
  <c r="R2404" i="16"/>
  <c r="G2404" i="16"/>
  <c r="E2404" i="16"/>
  <c r="X2404" i="16" s="1"/>
  <c r="V1912" i="16"/>
  <c r="J1912" i="16" s="1"/>
  <c r="AB1912" i="16"/>
  <c r="V1883" i="16"/>
  <c r="V1862" i="16"/>
  <c r="AB1862" i="16"/>
  <c r="V1668" i="16"/>
  <c r="F1668" i="16" s="1"/>
  <c r="AB1668" i="16"/>
  <c r="V1647" i="16"/>
  <c r="G1647" i="16"/>
  <c r="V1641" i="16"/>
  <c r="I1641" i="16" s="1"/>
  <c r="AB1641" i="16"/>
  <c r="V1631" i="16"/>
  <c r="AB1631" i="16"/>
  <c r="R1622" i="16"/>
  <c r="G1622" i="16"/>
  <c r="G1454" i="16"/>
  <c r="J1454" i="16"/>
  <c r="AB1426" i="16"/>
  <c r="V1426" i="16"/>
  <c r="H1426" i="16" s="1"/>
  <c r="V1412" i="16"/>
  <c r="AB1412" i="16"/>
  <c r="V1385" i="16"/>
  <c r="J1385" i="16" s="1"/>
  <c r="AB1385" i="16"/>
  <c r="V1366" i="16"/>
  <c r="F1366" i="16" s="1"/>
  <c r="AB1366" i="16"/>
  <c r="AB1345" i="16"/>
  <c r="V1345" i="16"/>
  <c r="G1345" i="16"/>
  <c r="V1265" i="16"/>
  <c r="G1265" i="16" s="1"/>
  <c r="AB1265" i="16"/>
  <c r="V1252" i="16"/>
  <c r="R1252" i="16" s="1"/>
  <c r="AB1252" i="16"/>
  <c r="V1246" i="16"/>
  <c r="I1246" i="16" s="1"/>
  <c r="AB1246" i="16"/>
  <c r="V1209" i="16"/>
  <c r="AB1209" i="16"/>
  <c r="V1192" i="16"/>
  <c r="R1192" i="16" s="1"/>
  <c r="AB1192" i="16"/>
  <c r="V1171" i="16"/>
  <c r="G1171" i="16" s="1"/>
  <c r="AB1171" i="16"/>
  <c r="AB1127" i="16"/>
  <c r="V1127" i="16"/>
  <c r="V1099" i="16"/>
  <c r="G1099" i="16"/>
  <c r="AB1099" i="16"/>
  <c r="V1080" i="16"/>
  <c r="H1080" i="16" s="1"/>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317" i="16"/>
  <c r="F317" i="16"/>
  <c r="R317" i="16"/>
  <c r="E309" i="16"/>
  <c r="X309" i="16" s="1"/>
  <c r="H309" i="16"/>
  <c r="I309" i="16"/>
  <c r="F309" i="16"/>
  <c r="J301" i="16"/>
  <c r="H301" i="16"/>
  <c r="F301" i="16"/>
  <c r="E301" i="16"/>
  <c r="X301" i="16" s="1"/>
  <c r="G293" i="16"/>
  <c r="H293" i="16"/>
  <c r="E293" i="16"/>
  <c r="X293" i="16" s="1"/>
  <c r="F285" i="16"/>
  <c r="I285" i="16"/>
  <c r="G285" i="16"/>
  <c r="J285" i="16"/>
  <c r="E285" i="16"/>
  <c r="X285" i="16" s="1"/>
  <c r="R285" i="16"/>
  <c r="F277" i="16"/>
  <c r="H277" i="16"/>
  <c r="E277" i="16"/>
  <c r="X277" i="16" s="1"/>
  <c r="J277" i="16"/>
  <c r="E269" i="16"/>
  <c r="X269" i="16" s="1"/>
  <c r="F269" i="16"/>
  <c r="I269" i="16"/>
  <c r="H269" i="16"/>
  <c r="E261" i="16"/>
  <c r="X261" i="16" s="1"/>
  <c r="F261" i="16"/>
  <c r="H261" i="16"/>
  <c r="J261" i="16"/>
  <c r="F253" i="16"/>
  <c r="E253" i="16"/>
  <c r="X253" i="16" s="1"/>
  <c r="I253" i="16"/>
  <c r="H253" i="16"/>
  <c r="I245" i="16"/>
  <c r="H245" i="16"/>
  <c r="R245" i="16"/>
  <c r="F245" i="16"/>
  <c r="G245" i="16"/>
  <c r="E245" i="16"/>
  <c r="X245" i="16" s="1"/>
  <c r="J237" i="16"/>
  <c r="E237" i="16"/>
  <c r="X237" i="16" s="1"/>
  <c r="R229" i="16"/>
  <c r="J229" i="16"/>
  <c r="I229" i="16"/>
  <c r="E229" i="16"/>
  <c r="X229" i="16" s="1"/>
  <c r="I221" i="16"/>
  <c r="F221" i="16"/>
  <c r="G213" i="16"/>
  <c r="E213" i="16"/>
  <c r="X213" i="16" s="1"/>
  <c r="H205" i="16"/>
  <c r="R205" i="16"/>
  <c r="E205" i="16"/>
  <c r="X205" i="16" s="1"/>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X117" i="16" s="1"/>
  <c r="F117" i="16"/>
  <c r="G113" i="16"/>
  <c r="E113" i="16"/>
  <c r="X113" i="16" s="1"/>
  <c r="I113" i="16"/>
  <c r="R113" i="16"/>
  <c r="I104" i="16"/>
  <c r="H104" i="16"/>
  <c r="E99" i="16"/>
  <c r="X99" i="16" s="1"/>
  <c r="H99" i="16"/>
  <c r="J99" i="16"/>
  <c r="F99" i="16"/>
  <c r="G94" i="16"/>
  <c r="E94" i="16"/>
  <c r="X94" i="16" s="1"/>
  <c r="I94" i="16"/>
  <c r="I85" i="16"/>
  <c r="E85" i="16"/>
  <c r="X85" i="16" s="1"/>
  <c r="G85" i="16"/>
  <c r="H85" i="16"/>
  <c r="J85" i="16"/>
  <c r="R85" i="16"/>
  <c r="J81" i="16"/>
  <c r="R81" i="16"/>
  <c r="E81" i="16"/>
  <c r="X81" i="16" s="1"/>
  <c r="F81" i="16"/>
  <c r="I81" i="16"/>
  <c r="H67" i="16"/>
  <c r="G67" i="16"/>
  <c r="E67" i="16"/>
  <c r="X67" i="16" s="1"/>
  <c r="R67" i="16"/>
  <c r="R58" i="16"/>
  <c r="G58" i="16"/>
  <c r="X53" i="16"/>
  <c r="X40"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X233" i="16" s="1"/>
  <c r="I481" i="16"/>
  <c r="I505" i="16"/>
  <c r="G473" i="16"/>
  <c r="H417" i="16"/>
  <c r="F397" i="16"/>
  <c r="E389" i="16"/>
  <c r="X389" i="16" s="1"/>
  <c r="R361" i="16"/>
  <c r="H541" i="16"/>
  <c r="R481" i="16"/>
  <c r="H357" i="16"/>
  <c r="H509" i="16"/>
  <c r="E473" i="16"/>
  <c r="X473" i="16" s="1"/>
  <c r="F293" i="16"/>
  <c r="I501" i="16"/>
  <c r="I293" i="16"/>
  <c r="J1622" i="16"/>
  <c r="H117" i="16"/>
  <c r="F189" i="16"/>
  <c r="I67" i="16"/>
  <c r="H561" i="16"/>
  <c r="F67" i="16"/>
  <c r="E1844" i="16"/>
  <c r="X1844" i="16" s="1"/>
  <c r="R697" i="16"/>
  <c r="F66" i="10"/>
  <c r="I177" i="16"/>
  <c r="I441" i="16"/>
  <c r="R521" i="16"/>
  <c r="I257" i="16"/>
  <c r="J365" i="16"/>
  <c r="G205" i="16"/>
  <c r="J401" i="16"/>
  <c r="I277" i="16"/>
  <c r="J253" i="16"/>
  <c r="R213" i="16"/>
  <c r="G1117" i="16"/>
  <c r="G1397" i="16"/>
  <c r="I317" i="16"/>
  <c r="F409" i="16"/>
  <c r="I565" i="16"/>
  <c r="J317" i="16"/>
  <c r="V2162" i="16"/>
  <c r="AB2162" i="16"/>
  <c r="V2159" i="16"/>
  <c r="AB2159" i="16"/>
  <c r="V2146" i="16"/>
  <c r="J2146" i="16" s="1"/>
  <c r="AB2146" i="16"/>
  <c r="V2143" i="16"/>
  <c r="G2143" i="16" s="1"/>
  <c r="AB2143" i="16"/>
  <c r="V2134" i="16"/>
  <c r="E2134" i="16" s="1"/>
  <c r="X2134" i="16" s="1"/>
  <c r="AB2134" i="16"/>
  <c r="V2131" i="16"/>
  <c r="G2131" i="16"/>
  <c r="AB2131" i="16"/>
  <c r="V2128" i="16"/>
  <c r="J2128" i="16" s="1"/>
  <c r="V2122" i="16"/>
  <c r="E2122" i="16" s="1"/>
  <c r="X2122" i="16" s="1"/>
  <c r="G2119" i="16"/>
  <c r="H2119" i="16"/>
  <c r="I2119" i="16"/>
  <c r="F2119" i="16"/>
  <c r="E2119" i="16"/>
  <c r="X2119" i="16" s="1"/>
  <c r="AB2418" i="16"/>
  <c r="V2418" i="16"/>
  <c r="H2418" i="16" s="1"/>
  <c r="V2402" i="16"/>
  <c r="AB2402" i="16"/>
  <c r="V2390" i="16"/>
  <c r="AB2390" i="16"/>
  <c r="E1903" i="16"/>
  <c r="X1903" i="16" s="1"/>
  <c r="F1903" i="16"/>
  <c r="H1903" i="16"/>
  <c r="R1903" i="16"/>
  <c r="J1903" i="16"/>
  <c r="V1887" i="16"/>
  <c r="AB1887" i="16"/>
  <c r="V1875" i="16"/>
  <c r="G1875" i="16" s="1"/>
  <c r="AB1875" i="16"/>
  <c r="V1847" i="16"/>
  <c r="AB1847" i="16"/>
  <c r="AB1708" i="16"/>
  <c r="V1708" i="16"/>
  <c r="F1708" i="16" s="1"/>
  <c r="V1672" i="16"/>
  <c r="AB1672" i="16"/>
  <c r="V1642" i="16"/>
  <c r="AB1642" i="16"/>
  <c r="V1632" i="16"/>
  <c r="F1632" i="16" s="1"/>
  <c r="AB1632" i="16"/>
  <c r="V1610" i="16"/>
  <c r="G1610" i="16" s="1"/>
  <c r="AB1610" i="16"/>
  <c r="R1588" i="16"/>
  <c r="G1588" i="16"/>
  <c r="F1588" i="16"/>
  <c r="V1452" i="16"/>
  <c r="G1452" i="16" s="1"/>
  <c r="AB1452" i="16"/>
  <c r="V1448" i="16"/>
  <c r="AB1448" i="16"/>
  <c r="V1420" i="16"/>
  <c r="H1420" i="16" s="1"/>
  <c r="AB1420" i="16"/>
  <c r="V1416" i="16"/>
  <c r="F1416" i="16" s="1"/>
  <c r="AB1416" i="16"/>
  <c r="V1373" i="16"/>
  <c r="J1373" i="16" s="1"/>
  <c r="AB1373" i="16"/>
  <c r="V1356" i="16"/>
  <c r="AB1356" i="16"/>
  <c r="V1155" i="16"/>
  <c r="G1155" i="16" s="1"/>
  <c r="AB1155" i="16"/>
  <c r="V1121" i="16"/>
  <c r="G1121" i="16" s="1"/>
  <c r="AB1121" i="16"/>
  <c r="V1077" i="16"/>
  <c r="H1077" i="16" s="1"/>
  <c r="AB1077" i="16"/>
  <c r="V1064" i="16"/>
  <c r="G1064" i="16" s="1"/>
  <c r="AB1064" i="16"/>
  <c r="AB1031" i="16"/>
  <c r="V1031" i="16"/>
  <c r="I971" i="16"/>
  <c r="R971" i="16"/>
  <c r="H885" i="16"/>
  <c r="R739" i="16"/>
  <c r="F739" i="16"/>
  <c r="J733" i="16"/>
  <c r="R733" i="16"/>
  <c r="I490" i="16"/>
  <c r="F490" i="16"/>
  <c r="I354" i="16"/>
  <c r="F354" i="16"/>
  <c r="G354" i="16"/>
  <c r="G1638" i="16"/>
  <c r="E1638" i="16"/>
  <c r="X1638" i="16" s="1"/>
  <c r="AB2424" i="16"/>
  <c r="V2424" i="16"/>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AB1409" i="16"/>
  <c r="G1409" i="16"/>
  <c r="V1400" i="16"/>
  <c r="J1400" i="16" s="1"/>
  <c r="AB1400" i="16"/>
  <c r="G1372" i="16"/>
  <c r="R1372" i="16"/>
  <c r="V1341" i="16"/>
  <c r="G1341" i="16" s="1"/>
  <c r="AB1341" i="16"/>
  <c r="V1337" i="16"/>
  <c r="AB1337" i="16"/>
  <c r="H1235" i="16"/>
  <c r="I1235" i="16"/>
  <c r="F1235" i="16"/>
  <c r="E1235" i="16"/>
  <c r="X1235" i="16" s="1"/>
  <c r="G1235" i="16"/>
  <c r="V1205" i="16"/>
  <c r="F1205" i="16" s="1"/>
  <c r="AB1205" i="16"/>
  <c r="V1189" i="16"/>
  <c r="G1189" i="16" s="1"/>
  <c r="AB1189" i="16"/>
  <c r="V1164" i="16"/>
  <c r="H1164" i="16" s="1"/>
  <c r="AB1164" i="16"/>
  <c r="V1158" i="16"/>
  <c r="J1158" i="16" s="1"/>
  <c r="AB1158" i="16"/>
  <c r="G1123" i="16"/>
  <c r="I1123" i="16"/>
  <c r="E1123" i="16"/>
  <c r="X1123" i="16" s="1"/>
  <c r="J1123" i="16"/>
  <c r="V1096" i="16"/>
  <c r="J1096" i="16" s="1"/>
  <c r="AB1096" i="16"/>
  <c r="V1076" i="16"/>
  <c r="J1076" i="16" s="1"/>
  <c r="AB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X313" i="16" s="1"/>
  <c r="R313" i="16"/>
  <c r="H305" i="16"/>
  <c r="E305" i="16"/>
  <c r="X305" i="16" s="1"/>
  <c r="R305" i="16"/>
  <c r="G305" i="16"/>
  <c r="I305" i="16"/>
  <c r="R297" i="16"/>
  <c r="H297" i="16"/>
  <c r="F297" i="16"/>
  <c r="I297" i="16"/>
  <c r="J297" i="16"/>
  <c r="R289" i="16"/>
  <c r="F289" i="16"/>
  <c r="H289" i="16"/>
  <c r="J289" i="16"/>
  <c r="E289" i="16"/>
  <c r="X289" i="16" s="1"/>
  <c r="G289" i="16"/>
  <c r="E281" i="16"/>
  <c r="X281" i="16" s="1"/>
  <c r="J281" i="16"/>
  <c r="J273" i="16"/>
  <c r="F273" i="16"/>
  <c r="G273" i="16"/>
  <c r="H273" i="16"/>
  <c r="R273" i="16"/>
  <c r="F265" i="16"/>
  <c r="J265" i="16"/>
  <c r="J257" i="16"/>
  <c r="E257" i="16"/>
  <c r="X257" i="16" s="1"/>
  <c r="F257" i="16"/>
  <c r="R257" i="16"/>
  <c r="G249" i="16"/>
  <c r="I249" i="16"/>
  <c r="E241" i="16"/>
  <c r="X241" i="16" s="1"/>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X12" i="16"/>
  <c r="R433" i="16"/>
  <c r="R145" i="16"/>
  <c r="G425" i="16"/>
  <c r="H429" i="16"/>
  <c r="R719" i="16"/>
  <c r="H961" i="16"/>
  <c r="F2404" i="16"/>
  <c r="F867" i="16"/>
  <c r="E1454" i="16"/>
  <c r="X1454" i="16" s="1"/>
  <c r="H237" i="16"/>
  <c r="E1382" i="16"/>
  <c r="X1382" i="16" s="1"/>
  <c r="R1597" i="16"/>
  <c r="F1073" i="16"/>
  <c r="I517" i="16"/>
  <c r="F497" i="16"/>
  <c r="I497" i="16"/>
  <c r="E453" i="16"/>
  <c r="X453" i="16" s="1"/>
  <c r="R381" i="16"/>
  <c r="E249" i="16"/>
  <c r="X249" i="16" s="1"/>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J293" i="16"/>
  <c r="J168" i="16"/>
  <c r="H1710" i="16"/>
  <c r="R94" i="16"/>
  <c r="I117" i="16"/>
  <c r="F927" i="16"/>
  <c r="G561" i="16"/>
  <c r="H113" i="16"/>
  <c r="R2384" i="16"/>
  <c r="F177" i="16"/>
  <c r="I489" i="16"/>
  <c r="G365" i="16"/>
  <c r="I205" i="16"/>
  <c r="G1912" i="16"/>
  <c r="G513" i="16"/>
  <c r="J197" i="16"/>
  <c r="R277" i="16"/>
  <c r="J1017" i="16"/>
  <c r="H661" i="16"/>
  <c r="E104" i="16"/>
  <c r="X104" i="16" s="1"/>
  <c r="F213" i="16"/>
  <c r="I345" i="16"/>
  <c r="I341" i="16"/>
  <c r="H281" i="16"/>
  <c r="F485" i="16"/>
  <c r="G829" i="16"/>
  <c r="H337" i="16"/>
  <c r="H257" i="16"/>
  <c r="E1413" i="16"/>
  <c r="X1413" i="16" s="1"/>
  <c r="R99" i="16"/>
  <c r="F373" i="16"/>
  <c r="J489" i="16"/>
  <c r="E469" i="16"/>
  <c r="X469" i="16" s="1"/>
  <c r="E177" i="16"/>
  <c r="X177" i="16" s="1"/>
  <c r="F163" i="16"/>
  <c r="AB875" i="16"/>
  <c r="V2168" i="16"/>
  <c r="AB2168" i="16"/>
  <c r="V2152" i="16"/>
  <c r="AB2152" i="16"/>
  <c r="V2142" i="16"/>
  <c r="F2142" i="16" s="1"/>
  <c r="AB2142" i="16"/>
  <c r="V2139" i="16"/>
  <c r="G2139" i="16" s="1"/>
  <c r="AB2139" i="16"/>
  <c r="V2118" i="16"/>
  <c r="AB2118" i="16"/>
  <c r="V2115" i="16"/>
  <c r="G2115" i="16" s="1"/>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V1994" i="16"/>
  <c r="H1994" i="16" s="1"/>
  <c r="V1991" i="16"/>
  <c r="G1991" i="16" s="1"/>
  <c r="G2503" i="16"/>
  <c r="J2503" i="16"/>
  <c r="H2503" i="16"/>
  <c r="F2503" i="16"/>
  <c r="F2501" i="16"/>
  <c r="H2501" i="16"/>
  <c r="G2501" i="16"/>
  <c r="I2501" i="16"/>
  <c r="AB2296" i="16"/>
  <c r="V2296" i="16"/>
  <c r="V2270" i="16"/>
  <c r="H2270" i="16" s="1"/>
  <c r="AB2270" i="16"/>
  <c r="V2246" i="16"/>
  <c r="AB2246" i="16"/>
  <c r="V2243" i="16"/>
  <c r="G2243" i="16" s="1"/>
  <c r="AB2243" i="16"/>
  <c r="V2040" i="16"/>
  <c r="AB2040" i="16"/>
  <c r="V2024" i="16"/>
  <c r="G2024" i="16" s="1"/>
  <c r="AB2024" i="16"/>
  <c r="V2014" i="16"/>
  <c r="H2014" i="16" s="1"/>
  <c r="AB2014" i="16"/>
  <c r="V2011" i="16"/>
  <c r="AB2011" i="16"/>
  <c r="G2011" i="16"/>
  <c r="J2008" i="16"/>
  <c r="I2008" i="16"/>
  <c r="V1990" i="16"/>
  <c r="AB1990" i="16"/>
  <c r="V1987" i="16"/>
  <c r="AB1987" i="16"/>
  <c r="AB2482" i="16"/>
  <c r="V2482" i="16"/>
  <c r="R2482" i="16" s="1"/>
  <c r="V2466" i="16"/>
  <c r="R2466" i="16" s="1"/>
  <c r="AB2466" i="16"/>
  <c r="V2454" i="16"/>
  <c r="I2454" i="16" s="1"/>
  <c r="AB2454" i="16"/>
  <c r="V2448" i="16"/>
  <c r="H2448" i="16" s="1"/>
  <c r="V2442" i="16"/>
  <c r="R2442" i="16" s="1"/>
  <c r="AB2354" i="16"/>
  <c r="V2354" i="16"/>
  <c r="G2354" i="16" s="1"/>
  <c r="V2338" i="16"/>
  <c r="G2338" i="16" s="1"/>
  <c r="AB2338" i="16"/>
  <c r="V2335" i="16"/>
  <c r="AB2335" i="16"/>
  <c r="V2326" i="16"/>
  <c r="G2326" i="16" s="1"/>
  <c r="AB2326" i="16"/>
  <c r="V2320" i="16"/>
  <c r="J2320" i="16" s="1"/>
  <c r="V2314" i="16"/>
  <c r="E2314" i="16" s="1"/>
  <c r="X2314" i="16" s="1"/>
  <c r="AB2226" i="16"/>
  <c r="V2226" i="16"/>
  <c r="V2223" i="16"/>
  <c r="AB2223" i="16"/>
  <c r="V2210" i="16"/>
  <c r="F2210" i="16" s="1"/>
  <c r="AB2210" i="16"/>
  <c r="V2207" i="16"/>
  <c r="AB2207" i="16"/>
  <c r="V2198" i="16"/>
  <c r="R2198" i="16" s="1"/>
  <c r="AB2198" i="16"/>
  <c r="V2195" i="16"/>
  <c r="G2195" i="16"/>
  <c r="V2192" i="16"/>
  <c r="I2192" i="16" s="1"/>
  <c r="V2186" i="16"/>
  <c r="V2098" i="16"/>
  <c r="R2098" i="16" s="1"/>
  <c r="AB2098" i="16"/>
  <c r="V2082" i="16"/>
  <c r="R2082" i="16" s="1"/>
  <c r="AB2082" i="16"/>
  <c r="V2070" i="16"/>
  <c r="AB2070" i="16"/>
  <c r="V2064" i="16"/>
  <c r="I2064" i="16" s="1"/>
  <c r="V2058" i="16"/>
  <c r="AB1970" i="16"/>
  <c r="V1970" i="16"/>
  <c r="J1970" i="16" s="1"/>
  <c r="H1967" i="16"/>
  <c r="J1967" i="16"/>
  <c r="F1967" i="16"/>
  <c r="V1954" i="16"/>
  <c r="F1954" i="16" s="1"/>
  <c r="AB1954" i="16"/>
  <c r="V1939" i="16"/>
  <c r="G1939" i="16"/>
  <c r="AB1939" i="16"/>
  <c r="V1936" i="16"/>
  <c r="E1936" i="16" s="1"/>
  <c r="X1936" i="16" s="1"/>
  <c r="V1930" i="16"/>
  <c r="H1930" i="16" s="1"/>
  <c r="AB1836" i="16"/>
  <c r="V1836" i="16"/>
  <c r="R1836" i="16" s="1"/>
  <c r="V1832" i="16"/>
  <c r="R1832" i="16" s="1"/>
  <c r="AB1832" i="16"/>
  <c r="V1800" i="16"/>
  <c r="I1800" i="16" s="1"/>
  <c r="AB1800" i="16"/>
  <c r="V1770" i="16"/>
  <c r="G1770" i="16" s="1"/>
  <c r="AB1770" i="16"/>
  <c r="J1751" i="16"/>
  <c r="I1751" i="16"/>
  <c r="V1738" i="16"/>
  <c r="H1738" i="16" s="1"/>
  <c r="AB1738" i="16"/>
  <c r="V1728" i="16"/>
  <c r="R1728" i="16" s="1"/>
  <c r="AB1728" i="16"/>
  <c r="V1719" i="16"/>
  <c r="J1719" i="16" s="1"/>
  <c r="AB1719" i="16"/>
  <c r="V1580" i="16"/>
  <c r="AB1580" i="16"/>
  <c r="V1576" i="16"/>
  <c r="J1576" i="16" s="1"/>
  <c r="AB1576" i="16"/>
  <c r="AB1548" i="16"/>
  <c r="V1548" i="16"/>
  <c r="V1544" i="16"/>
  <c r="F1544" i="16" s="1"/>
  <c r="AB1544" i="16"/>
  <c r="V1514" i="16"/>
  <c r="F1514" i="16" s="1"/>
  <c r="AB1514" i="16"/>
  <c r="V1504" i="16"/>
  <c r="E1504" i="16" s="1"/>
  <c r="X1504" i="16" s="1"/>
  <c r="AB1504" i="16"/>
  <c r="V1495" i="16"/>
  <c r="AB1495" i="16"/>
  <c r="V1489" i="16"/>
  <c r="F1489" i="16" s="1"/>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E2216" i="16" s="1"/>
  <c r="X2216" i="16" s="1"/>
  <c r="AB2216" i="16"/>
  <c r="V2179" i="16"/>
  <c r="AB2179" i="16"/>
  <c r="V2104" i="16"/>
  <c r="I2104" i="16" s="1"/>
  <c r="AB2104" i="16"/>
  <c r="V2088" i="16"/>
  <c r="R2088" i="16" s="1"/>
  <c r="AB2088" i="16"/>
  <c r="V2078" i="16"/>
  <c r="R2078" i="16" s="1"/>
  <c r="AB2078" i="16"/>
  <c r="V2075" i="16"/>
  <c r="G2075" i="16"/>
  <c r="V2054" i="16"/>
  <c r="G2054" i="16" s="1"/>
  <c r="V2051" i="16"/>
  <c r="G2051" i="16"/>
  <c r="AB2051" i="16"/>
  <c r="V1960" i="16"/>
  <c r="H1960" i="16" s="1"/>
  <c r="AB1960" i="16"/>
  <c r="V1950" i="16"/>
  <c r="I1950" i="16" s="1"/>
  <c r="AB1950" i="16"/>
  <c r="V1947" i="16"/>
  <c r="G1947" i="16" s="1"/>
  <c r="AB1947" i="16"/>
  <c r="V1926" i="16"/>
  <c r="AB1926" i="16"/>
  <c r="V1923" i="16"/>
  <c r="G1923" i="16"/>
  <c r="AB1842" i="16"/>
  <c r="V1842" i="16"/>
  <c r="H1842" i="16" s="1"/>
  <c r="V1796" i="16"/>
  <c r="F1796" i="16" s="1"/>
  <c r="AB1796" i="16"/>
  <c r="V1793" i="16"/>
  <c r="R1793" i="16" s="1"/>
  <c r="AB1793" i="16"/>
  <c r="V1784" i="16"/>
  <c r="AB1784" i="16"/>
  <c r="V1769" i="16"/>
  <c r="AB1769" i="16"/>
  <c r="V1759" i="16"/>
  <c r="AB1759" i="16"/>
  <c r="V1586" i="16"/>
  <c r="AB1586" i="16"/>
  <c r="AB1554" i="16"/>
  <c r="V1554" i="16"/>
  <c r="R1554" i="16" s="1"/>
  <c r="V1540" i="16"/>
  <c r="AB1540" i="16"/>
  <c r="V1513" i="16"/>
  <c r="AB1513" i="16"/>
  <c r="F1503" i="16"/>
  <c r="J1503" i="16"/>
  <c r="E1503" i="16"/>
  <c r="X1503" i="16" s="1"/>
  <c r="V2431" i="16"/>
  <c r="H2431" i="16" s="1"/>
  <c r="AB2431" i="16"/>
  <c r="V2367" i="16"/>
  <c r="H2367" i="16" s="1"/>
  <c r="AB2367" i="16"/>
  <c r="V2355" i="16"/>
  <c r="G2355" i="16" s="1"/>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c r="V1959" i="16"/>
  <c r="J1959" i="16" s="1"/>
  <c r="E1919" i="16"/>
  <c r="X1919" i="16" s="1"/>
  <c r="J1919" i="16"/>
  <c r="V1907" i="16"/>
  <c r="V1802" i="16"/>
  <c r="AB1802" i="16"/>
  <c r="V1792" i="16"/>
  <c r="J1792" i="16" s="1"/>
  <c r="AB1792" i="16"/>
  <c r="V1789" i="16"/>
  <c r="G1789" i="16"/>
  <c r="V1783" i="16"/>
  <c r="AB1783" i="16"/>
  <c r="V1768" i="16"/>
  <c r="G1768" i="16" s="1"/>
  <c r="AB1768" i="16"/>
  <c r="R1687" i="16"/>
  <c r="E1687" i="16"/>
  <c r="X1687" i="16" s="1"/>
  <c r="V1640" i="16"/>
  <c r="H1640" i="16" s="1"/>
  <c r="AB1640" i="16"/>
  <c r="AB1612" i="16"/>
  <c r="V1612" i="16"/>
  <c r="I1612" i="16" s="1"/>
  <c r="V1608" i="16"/>
  <c r="AB1608" i="16"/>
  <c r="V1578" i="16"/>
  <c r="F1578" i="16" s="1"/>
  <c r="AB1578" i="16"/>
  <c r="V1568" i="16"/>
  <c r="AB1568" i="16"/>
  <c r="V1559" i="16"/>
  <c r="AB1559" i="16"/>
  <c r="V1527" i="16"/>
  <c r="G1527" i="16"/>
  <c r="V1512" i="16"/>
  <c r="AB1512" i="16"/>
  <c r="AB1484" i="16"/>
  <c r="V1484" i="16"/>
  <c r="V1480" i="16"/>
  <c r="AB1480" i="16"/>
  <c r="V1450" i="16"/>
  <c r="AB1450" i="16"/>
  <c r="V1440" i="16"/>
  <c r="AB1440" i="16"/>
  <c r="AB1351" i="16"/>
  <c r="V1351" i="16"/>
  <c r="G1351" i="16"/>
  <c r="V1329" i="16"/>
  <c r="AB1329" i="16"/>
  <c r="J1325" i="16"/>
  <c r="E1325" i="16"/>
  <c r="X1325" i="16" s="1"/>
  <c r="V1312" i="16"/>
  <c r="F1312" i="16" s="1"/>
  <c r="AB1312" i="16"/>
  <c r="V1308" i="16"/>
  <c r="J1308" i="16" s="1"/>
  <c r="AB1308" i="16"/>
  <c r="V1302" i="16"/>
  <c r="F1302" i="16" s="1"/>
  <c r="AB1302" i="16"/>
  <c r="V1264" i="16"/>
  <c r="AB1264" i="16"/>
  <c r="F1257" i="16"/>
  <c r="E1257" i="16"/>
  <c r="X1257" i="16" s="1"/>
  <c r="V1245" i="16"/>
  <c r="AB1245" i="16"/>
  <c r="V1224" i="16"/>
  <c r="G1224" i="16" s="1"/>
  <c r="AB1224" i="16"/>
  <c r="E1201" i="16"/>
  <c r="X1201" i="16" s="1"/>
  <c r="G1201" i="16"/>
  <c r="AB2434" i="16"/>
  <c r="V2467" i="16"/>
  <c r="G2467" i="16"/>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AB1358" i="16"/>
  <c r="V1190" i="16"/>
  <c r="AB1190" i="16"/>
  <c r="AB1159" i="16"/>
  <c r="V1159" i="16"/>
  <c r="I2442" i="16"/>
  <c r="E2442" i="16"/>
  <c r="X2442" i="16" s="1"/>
  <c r="G2434" i="16"/>
  <c r="R2434" i="16"/>
  <c r="F2434" i="16"/>
  <c r="H2386" i="16"/>
  <c r="G2386" i="16"/>
  <c r="R2386" i="16"/>
  <c r="F2386" i="16"/>
  <c r="G2378" i="16"/>
  <c r="E2378" i="16"/>
  <c r="X2378" i="16" s="1"/>
  <c r="R2370" i="16"/>
  <c r="I2370" i="16"/>
  <c r="F2362" i="16"/>
  <c r="R2362" i="16"/>
  <c r="R2346" i="16"/>
  <c r="E2346" i="16"/>
  <c r="X2346" i="16" s="1"/>
  <c r="H2346" i="16"/>
  <c r="G2330" i="16"/>
  <c r="I2330" i="16"/>
  <c r="F2282" i="16"/>
  <c r="R2282" i="16"/>
  <c r="J2282" i="16"/>
  <c r="I2282" i="16"/>
  <c r="I2274" i="16"/>
  <c r="E2274" i="16"/>
  <c r="X2274" i="16" s="1"/>
  <c r="R2226" i="16"/>
  <c r="E2226" i="16"/>
  <c r="X2226" i="16" s="1"/>
  <c r="G2218" i="16"/>
  <c r="F2218" i="16"/>
  <c r="G2210" i="16"/>
  <c r="H2202" i="16"/>
  <c r="I2202" i="16"/>
  <c r="E2202" i="16"/>
  <c r="X2202" i="16" s="1"/>
  <c r="R2186" i="16"/>
  <c r="F2186" i="16"/>
  <c r="E2186" i="16"/>
  <c r="X2186" i="16" s="1"/>
  <c r="J2170" i="16"/>
  <c r="G2170" i="16"/>
  <c r="E2162" i="16"/>
  <c r="X2162" i="16" s="1"/>
  <c r="R2162" i="16"/>
  <c r="F2138" i="16"/>
  <c r="G2138" i="16"/>
  <c r="E2138" i="16"/>
  <c r="X2138" i="16" s="1"/>
  <c r="G2122" i="16"/>
  <c r="J2122" i="16"/>
  <c r="G2114" i="16"/>
  <c r="E2114" i="16"/>
  <c r="X2114" i="16" s="1"/>
  <c r="G2106" i="16"/>
  <c r="J2106" i="16"/>
  <c r="I2090" i="16"/>
  <c r="G2090" i="16"/>
  <c r="J2090" i="16"/>
  <c r="R2090" i="16"/>
  <c r="G2074" i="16"/>
  <c r="J2074" i="16"/>
  <c r="J2058"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R1789" i="16"/>
  <c r="H1789" i="16"/>
  <c r="E1789" i="16"/>
  <c r="X1789" i="16" s="1"/>
  <c r="J1789" i="16"/>
  <c r="F1789" i="16"/>
  <c r="F1786" i="16"/>
  <c r="I1786" i="16"/>
  <c r="J1781" i="16"/>
  <c r="I1781" i="16"/>
  <c r="F1781" i="16"/>
  <c r="E1781" i="16"/>
  <c r="X1781" i="16" s="1"/>
  <c r="R1781" i="16"/>
  <c r="G1781" i="16"/>
  <c r="F1773" i="16"/>
  <c r="G1773" i="16"/>
  <c r="J1773" i="16"/>
  <c r="R1773" i="16"/>
  <c r="R1765" i="16"/>
  <c r="E1765" i="16"/>
  <c r="X1765" i="16" s="1"/>
  <c r="I1765" i="16"/>
  <c r="J1765" i="16"/>
  <c r="F1765" i="16"/>
  <c r="H1765" i="16"/>
  <c r="R1757" i="16"/>
  <c r="G1757" i="16"/>
  <c r="H1749" i="16"/>
  <c r="G1749" i="16"/>
  <c r="H1741" i="16"/>
  <c r="E1741" i="16"/>
  <c r="X1741" i="16" s="1"/>
  <c r="R1741" i="16"/>
  <c r="I1741" i="16"/>
  <c r="J1741" i="16"/>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E1610" i="16"/>
  <c r="X1610" i="16" s="1"/>
  <c r="R1605" i="16"/>
  <c r="E1605" i="16"/>
  <c r="X1605" i="16" s="1"/>
  <c r="G1605" i="16"/>
  <c r="H1605" i="16"/>
  <c r="F1605" i="16"/>
  <c r="I1605" i="16"/>
  <c r="J1594" i="16"/>
  <c r="R1594" i="16"/>
  <c r="E1589" i="16"/>
  <c r="X1589" i="16" s="1"/>
  <c r="H1589" i="16"/>
  <c r="J1589" i="16"/>
  <c r="F1589" i="16"/>
  <c r="I1589" i="16"/>
  <c r="G1586" i="16"/>
  <c r="J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E1373" i="16"/>
  <c r="X1373" i="16" s="1"/>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G1308" i="16"/>
  <c r="G1305" i="16"/>
  <c r="I1305"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E1246" i="16"/>
  <c r="X1246" i="16" s="1"/>
  <c r="G1240" i="16"/>
  <c r="R1240" i="16"/>
  <c r="J1236" i="16"/>
  <c r="I1236" i="16"/>
  <c r="J1233" i="16"/>
  <c r="F1233" i="16"/>
  <c r="I1233" i="16"/>
  <c r="H1233" i="16"/>
  <c r="R1233" i="16"/>
  <c r="G1230" i="16"/>
  <c r="H1230" i="16"/>
  <c r="E1224" i="16"/>
  <c r="X1224" i="16" s="1"/>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J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E1121" i="16"/>
  <c r="X1121" i="16" s="1"/>
  <c r="R1121" i="16"/>
  <c r="G1112" i="16"/>
  <c r="I1112" i="16"/>
  <c r="H1108" i="16"/>
  <c r="J1108" i="16"/>
  <c r="I1105" i="16"/>
  <c r="F1105" i="16"/>
  <c r="R1105" i="16"/>
  <c r="J1105" i="16"/>
  <c r="H1105" i="16"/>
  <c r="E1105" i="16"/>
  <c r="X1105" i="16" s="1"/>
  <c r="R1093" i="16"/>
  <c r="J1093" i="16"/>
  <c r="E1093" i="16"/>
  <c r="X1093" i="16" s="1"/>
  <c r="I1093" i="16"/>
  <c r="F1093" i="16"/>
  <c r="H1093" i="16"/>
  <c r="I1083" i="16"/>
  <c r="E1083" i="16"/>
  <c r="X1083" i="16" s="1"/>
  <c r="R1083" i="16"/>
  <c r="G1077" i="16"/>
  <c r="I1067" i="16"/>
  <c r="E1067" i="16"/>
  <c r="X1067" i="16" s="1"/>
  <c r="R1067" i="16"/>
  <c r="J1067" i="16"/>
  <c r="H1067" i="16"/>
  <c r="G1062" i="16"/>
  <c r="E1062" i="16"/>
  <c r="X1062" i="16" s="1"/>
  <c r="R1062" i="16"/>
  <c r="I1049" i="16"/>
  <c r="H1049" i="16"/>
  <c r="J1049" i="16"/>
  <c r="G1049" i="16"/>
  <c r="E1033" i="16"/>
  <c r="X1033" i="16" s="1"/>
  <c r="R1033" i="16"/>
  <c r="G1033" i="16"/>
  <c r="G1025" i="16"/>
  <c r="R1025" i="16"/>
  <c r="F1025" i="16"/>
  <c r="F1021" i="16"/>
  <c r="G1021" i="16"/>
  <c r="R1021" i="16"/>
  <c r="I1021" i="16"/>
  <c r="H1021" i="16"/>
  <c r="G1019" i="16"/>
  <c r="I1019" i="16"/>
  <c r="E1019" i="16"/>
  <c r="X1019" i="16" s="1"/>
  <c r="R1017" i="16"/>
  <c r="F1017" i="16"/>
  <c r="H1017" i="16"/>
  <c r="G1017" i="16"/>
  <c r="G1015" i="16"/>
  <c r="I1015" i="16"/>
  <c r="G1013" i="16"/>
  <c r="G1011" i="16"/>
  <c r="E1009" i="16"/>
  <c r="X1009" i="16" s="1"/>
  <c r="I1009" i="16"/>
  <c r="R1009" i="16"/>
  <c r="J1009"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F997" i="16"/>
  <c r="J995" i="16"/>
  <c r="F993" i="16"/>
  <c r="G993" i="16"/>
  <c r="R993" i="16"/>
  <c r="E993" i="16"/>
  <c r="X993" i="16" s="1"/>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F981" i="16"/>
  <c r="R979" i="16"/>
  <c r="G977" i="16"/>
  <c r="E977" i="16"/>
  <c r="X977" i="16" s="1"/>
  <c r="R977" i="16"/>
  <c r="G975" i="16"/>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J955" i="16"/>
  <c r="G953" i="16"/>
  <c r="I953" i="16"/>
  <c r="F953" i="16"/>
  <c r="E951" i="16"/>
  <c r="X951" i="16" s="1"/>
  <c r="G947" i="16"/>
  <c r="F947" i="16"/>
  <c r="R945" i="16"/>
  <c r="J945" i="16"/>
  <c r="J943" i="16"/>
  <c r="I943" i="16"/>
  <c r="R943" i="16"/>
  <c r="F943" i="16"/>
  <c r="R941" i="16"/>
  <c r="J941" i="16"/>
  <c r="F941" i="16"/>
  <c r="E941" i="16"/>
  <c r="X941" i="16" s="1"/>
  <c r="E939" i="16"/>
  <c r="X939" i="16" s="1"/>
  <c r="H937" i="16"/>
  <c r="G937" i="16"/>
  <c r="J937" i="16"/>
  <c r="R937" i="16"/>
  <c r="I935" i="16"/>
  <c r="R933" i="16"/>
  <c r="G931" i="16"/>
  <c r="H931" i="16"/>
  <c r="F931" i="16"/>
  <c r="I929" i="16"/>
  <c r="G929" i="16"/>
  <c r="J929" i="16"/>
  <c r="J927" i="16"/>
  <c r="G927" i="16"/>
  <c r="H927" i="16"/>
  <c r="R927" i="16"/>
  <c r="H925" i="16"/>
  <c r="I925" i="16"/>
  <c r="R925" i="16"/>
  <c r="E925" i="16"/>
  <c r="X925" i="16" s="1"/>
  <c r="J925" i="16"/>
  <c r="E923" i="16"/>
  <c r="X923" i="16" s="1"/>
  <c r="I921" i="16"/>
  <c r="R921" i="16"/>
  <c r="F921" i="16"/>
  <c r="F919" i="16"/>
  <c r="J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G901" i="16"/>
  <c r="F899" i="16"/>
  <c r="H897" i="16"/>
  <c r="G897" i="16"/>
  <c r="I895" i="16"/>
  <c r="H893" i="16"/>
  <c r="I893" i="16"/>
  <c r="I891" i="16"/>
  <c r="G891" i="16"/>
  <c r="R891" i="16"/>
  <c r="E891" i="16"/>
  <c r="X891" i="16" s="1"/>
  <c r="H891" i="16"/>
  <c r="F891" i="16"/>
  <c r="J891" i="16"/>
  <c r="J889" i="16"/>
  <c r="E889" i="16"/>
  <c r="X889" i="16" s="1"/>
  <c r="G889" i="16"/>
  <c r="R889" i="16"/>
  <c r="I889" i="16"/>
  <c r="E887" i="16"/>
  <c r="X887" i="16" s="1"/>
  <c r="F887" i="16"/>
  <c r="J887" i="16"/>
  <c r="R885" i="16"/>
  <c r="R883" i="16"/>
  <c r="R881" i="16"/>
  <c r="J881" i="16"/>
  <c r="H881" i="16"/>
  <c r="G881" i="16"/>
  <c r="H879" i="16"/>
  <c r="I879" i="16"/>
  <c r="E877" i="16"/>
  <c r="X877" i="16" s="1"/>
  <c r="I877" i="16"/>
  <c r="G877" i="16"/>
  <c r="H877" i="16"/>
  <c r="F877" i="16"/>
  <c r="I873" i="16"/>
  <c r="E873" i="16"/>
  <c r="X873" i="16" s="1"/>
  <c r="R873" i="16"/>
  <c r="H873" i="16"/>
  <c r="G873" i="16"/>
  <c r="E871" i="16"/>
  <c r="X871" i="16" s="1"/>
  <c r="F871" i="16"/>
  <c r="G871" i="16"/>
  <c r="J871" i="16"/>
  <c r="R869" i="16"/>
  <c r="E865" i="16"/>
  <c r="X865" i="16" s="1"/>
  <c r="G865" i="16"/>
  <c r="F865" i="16"/>
  <c r="H865" i="16"/>
  <c r="I863" i="16"/>
  <c r="F861" i="16"/>
  <c r="H861" i="16"/>
  <c r="E861" i="16"/>
  <c r="X861" i="16" s="1"/>
  <c r="G861" i="16"/>
  <c r="R861" i="16"/>
  <c r="E857" i="16"/>
  <c r="X857" i="16" s="1"/>
  <c r="G857" i="16"/>
  <c r="R857" i="16"/>
  <c r="H857" i="16"/>
  <c r="F857" i="16"/>
  <c r="I857" i="16"/>
  <c r="J857" i="16"/>
  <c r="G855" i="16"/>
  <c r="H855" i="16"/>
  <c r="I855" i="16"/>
  <c r="F855" i="16"/>
  <c r="I853" i="16"/>
  <c r="J851" i="16"/>
  <c r="F851" i="16"/>
  <c r="H849" i="16"/>
  <c r="E849" i="16"/>
  <c r="X849" i="16" s="1"/>
  <c r="F849" i="16"/>
  <c r="J849" i="16"/>
  <c r="R847" i="16"/>
  <c r="I845" i="16"/>
  <c r="R845" i="16"/>
  <c r="H845" i="16"/>
  <c r="F845" i="16"/>
  <c r="E843" i="16"/>
  <c r="X843" i="16" s="1"/>
  <c r="F843" i="16"/>
  <c r="G843" i="16"/>
  <c r="R843" i="16"/>
  <c r="J843" i="16"/>
  <c r="F841" i="16"/>
  <c r="G841" i="16"/>
  <c r="H839" i="16"/>
  <c r="F839" i="16"/>
  <c r="R839" i="16"/>
  <c r="G837" i="16"/>
  <c r="E833" i="16"/>
  <c r="X833" i="16" s="1"/>
  <c r="H833" i="16"/>
  <c r="I833" i="16"/>
  <c r="F831" i="16"/>
  <c r="I831" i="16"/>
  <c r="R831" i="16"/>
  <c r="E831" i="16"/>
  <c r="X831" i="16" s="1"/>
  <c r="J831" i="16"/>
  <c r="F829" i="16"/>
  <c r="J829" i="16"/>
  <c r="G827" i="16"/>
  <c r="R827" i="16"/>
  <c r="I827" i="16"/>
  <c r="E827" i="16"/>
  <c r="X827" i="16" s="1"/>
  <c r="F827" i="16"/>
  <c r="H823" i="16"/>
  <c r="F821" i="16"/>
  <c r="I819" i="16"/>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E791" i="16"/>
  <c r="X791" i="16" s="1"/>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X178" i="16" s="1"/>
  <c r="R178" i="16"/>
  <c r="G173" i="16"/>
  <c r="R173" i="16"/>
  <c r="E173" i="16"/>
  <c r="X173" i="16" s="1"/>
  <c r="J173" i="16"/>
  <c r="H173" i="16"/>
  <c r="R169" i="16"/>
  <c r="G169" i="16"/>
  <c r="I169" i="16"/>
  <c r="J169" i="16"/>
  <c r="E169" i="16"/>
  <c r="X169" i="16" s="1"/>
  <c r="F164" i="16"/>
  <c r="R164" i="16"/>
  <c r="E164" i="16"/>
  <c r="X164" i="16" s="1"/>
  <c r="H164" i="16"/>
  <c r="G160" i="16"/>
  <c r="I160" i="16"/>
  <c r="H160" i="16"/>
  <c r="J155" i="16"/>
  <c r="I155" i="16"/>
  <c r="F155" i="16"/>
  <c r="G155" i="16"/>
  <c r="G150" i="16"/>
  <c r="E150" i="16"/>
  <c r="X150" i="16" s="1"/>
  <c r="I141" i="16"/>
  <c r="E141" i="16"/>
  <c r="X141" i="16" s="1"/>
  <c r="G141" i="16"/>
  <c r="H141" i="16"/>
  <c r="F141" i="16"/>
  <c r="F137" i="16"/>
  <c r="J137" i="16"/>
  <c r="R137" i="16"/>
  <c r="I137" i="16"/>
  <c r="H137" i="16"/>
  <c r="E137" i="16"/>
  <c r="X137" i="16" s="1"/>
  <c r="I123" i="16"/>
  <c r="F123" i="16"/>
  <c r="J123" i="16"/>
  <c r="R123" i="16"/>
  <c r="E118" i="16"/>
  <c r="X118" i="16" s="1"/>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R45" i="16"/>
  <c r="X45" i="16"/>
  <c r="R41" i="16"/>
  <c r="X41" i="16"/>
  <c r="R27" i="16"/>
  <c r="X13" i="16"/>
  <c r="R13" i="16"/>
  <c r="I1981" i="16"/>
  <c r="J1506" i="16"/>
  <c r="G893" i="16"/>
  <c r="H1757" i="16"/>
  <c r="I735" i="16"/>
  <c r="I1941" i="16"/>
  <c r="F1946" i="16"/>
  <c r="H1168" i="16"/>
  <c r="F2178" i="16"/>
  <c r="J1634" i="16"/>
  <c r="F893" i="16"/>
  <c r="F733" i="16"/>
  <c r="J2370" i="16"/>
  <c r="E2218" i="16"/>
  <c r="X2218" i="16" s="1"/>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J1845" i="16"/>
  <c r="I825" i="16"/>
  <c r="F695" i="16"/>
  <c r="R953" i="16"/>
  <c r="R875" i="16"/>
  <c r="E585" i="16"/>
  <c r="X585" i="16" s="1"/>
  <c r="J841" i="16"/>
  <c r="I829" i="16"/>
  <c r="H2106" i="16"/>
  <c r="H1938" i="16"/>
  <c r="I1930" i="16"/>
  <c r="R1461" i="16"/>
  <c r="F897" i="16"/>
  <c r="J897" i="16"/>
  <c r="R851" i="16"/>
  <c r="G747" i="16"/>
  <c r="I1749" i="16"/>
  <c r="J1749" i="16"/>
  <c r="F1669" i="16"/>
  <c r="E867" i="16"/>
  <c r="X867" i="16" s="1"/>
  <c r="I2162" i="16"/>
  <c r="E1893" i="16"/>
  <c r="X1893" i="16" s="1"/>
  <c r="G1786" i="16"/>
  <c r="R747" i="16"/>
  <c r="F2442" i="16"/>
  <c r="G1493" i="16"/>
  <c r="E1493" i="16"/>
  <c r="X1493" i="16" s="1"/>
  <c r="I1267" i="16"/>
  <c r="I1706" i="16"/>
  <c r="F1509" i="16"/>
  <c r="I1509" i="16"/>
  <c r="J1019" i="16"/>
  <c r="J1333" i="16"/>
  <c r="J1305" i="16"/>
  <c r="H1305" i="16"/>
  <c r="E763" i="16"/>
  <c r="X763" i="16" s="1"/>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F711" i="16"/>
  <c r="H941" i="16"/>
  <c r="F929" i="16"/>
  <c r="G811" i="16"/>
  <c r="R727" i="16"/>
  <c r="E635" i="16"/>
  <c r="X635" i="16" s="1"/>
  <c r="H607" i="16"/>
  <c r="I1925" i="16"/>
  <c r="J1230" i="16"/>
  <c r="I1027" i="16"/>
  <c r="I731" i="16"/>
  <c r="I715" i="16"/>
  <c r="F683" i="16"/>
  <c r="I667" i="16"/>
  <c r="R639" i="16"/>
  <c r="E611" i="16"/>
  <c r="X611" i="16" s="1"/>
  <c r="G2346" i="16"/>
  <c r="J603" i="16"/>
  <c r="F1139" i="16"/>
  <c r="F803" i="16"/>
  <c r="J743" i="16"/>
  <c r="R723" i="16"/>
  <c r="I663" i="16"/>
  <c r="E643" i="16"/>
  <c r="X643" i="16" s="1"/>
  <c r="E1901" i="16"/>
  <c r="X1901" i="16" s="1"/>
  <c r="R1821" i="16"/>
  <c r="E1352" i="16"/>
  <c r="X1352" i="16" s="1"/>
  <c r="J999" i="16"/>
  <c r="H791" i="16"/>
  <c r="E627" i="16"/>
  <c r="X627" i="16" s="1"/>
  <c r="J623" i="16"/>
  <c r="J1352" i="16"/>
  <c r="J711" i="16"/>
  <c r="H679" i="16"/>
  <c r="G1023"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I173" i="16"/>
  <c r="E1869" i="16"/>
  <c r="X1869" i="16" s="1"/>
  <c r="I859" i="16"/>
  <c r="R633" i="16"/>
  <c r="F835" i="16"/>
  <c r="G302" i="16"/>
  <c r="J206" i="16"/>
  <c r="H390" i="16"/>
  <c r="J575" i="16"/>
  <c r="I1541" i="16"/>
  <c r="E911" i="16"/>
  <c r="X911" i="16" s="1"/>
  <c r="I2226" i="16"/>
  <c r="G2226" i="16"/>
  <c r="E701" i="16"/>
  <c r="X701" i="16" s="1"/>
  <c r="I334" i="16"/>
  <c r="J801" i="16"/>
  <c r="F983" i="16"/>
  <c r="J2386" i="16"/>
  <c r="F717" i="16"/>
  <c r="I1394" i="16"/>
  <c r="R907" i="16"/>
  <c r="J877" i="16"/>
  <c r="J977" i="16"/>
  <c r="J605" i="16"/>
  <c r="G733" i="16"/>
  <c r="J873" i="16"/>
  <c r="J1909" i="16"/>
  <c r="H1978" i="16"/>
  <c r="I96" i="16"/>
  <c r="I554" i="16"/>
  <c r="J729" i="16"/>
  <c r="J737" i="16"/>
  <c r="F765" i="16"/>
  <c r="F1161" i="16"/>
  <c r="J290" i="16"/>
  <c r="E721" i="16"/>
  <c r="X721" i="16" s="1"/>
  <c r="R1001" i="16"/>
  <c r="I645" i="16"/>
  <c r="R625" i="16"/>
  <c r="G118" i="16"/>
  <c r="I969" i="16"/>
  <c r="H761" i="16"/>
  <c r="J105" i="16"/>
  <c r="E649" i="16"/>
  <c r="X649" i="16" s="1"/>
  <c r="J703" i="16"/>
  <c r="E637" i="16"/>
  <c r="X637" i="16" s="1"/>
  <c r="E1049" i="16"/>
  <c r="X1049" i="16" s="1"/>
  <c r="J514" i="16"/>
  <c r="I739" i="16"/>
  <c r="R1013" i="16"/>
  <c r="X9" i="16"/>
  <c r="I1525" i="16"/>
  <c r="I737" i="16"/>
  <c r="E881" i="16"/>
  <c r="X881" i="16" s="1"/>
  <c r="H2021" i="16"/>
  <c r="J518" i="16"/>
  <c r="G490" i="16"/>
  <c r="G1261" i="16"/>
  <c r="E1021" i="16"/>
  <c r="X1021" i="16" s="1"/>
  <c r="H1413" i="16"/>
  <c r="F687" i="16"/>
  <c r="G779" i="16"/>
  <c r="I1389" i="16"/>
  <c r="G2362" i="16"/>
  <c r="E1581" i="16"/>
  <c r="X1581" i="16" s="1"/>
  <c r="I871" i="16"/>
  <c r="F745" i="16"/>
  <c r="I789" i="16"/>
  <c r="G825" i="16"/>
  <c r="R1701" i="16"/>
  <c r="G1597" i="16"/>
  <c r="F1361" i="16"/>
  <c r="R895" i="16"/>
  <c r="I765" i="16"/>
  <c r="R725" i="16"/>
  <c r="I805" i="16"/>
  <c r="F987" i="16"/>
  <c r="F693" i="16"/>
  <c r="F1877" i="16"/>
  <c r="G1289" i="16"/>
  <c r="G745" i="16"/>
  <c r="J1083" i="16"/>
  <c r="H1829" i="16"/>
  <c r="F823" i="16"/>
  <c r="J745" i="16"/>
  <c r="F1009" i="16"/>
  <c r="H1289" i="16"/>
  <c r="F581" i="16"/>
  <c r="G635" i="16"/>
  <c r="H715" i="16"/>
  <c r="J811" i="16"/>
  <c r="H905" i="16"/>
  <c r="G941" i="16"/>
  <c r="J1853" i="16"/>
  <c r="R797" i="16"/>
  <c r="F73" i="16"/>
  <c r="J845" i="16"/>
  <c r="J1677" i="16"/>
  <c r="H621" i="16"/>
  <c r="J861" i="16"/>
  <c r="H681" i="16"/>
  <c r="E781" i="16"/>
  <c r="X781" i="16" s="1"/>
  <c r="G1177" i="16"/>
  <c r="J1339" i="16"/>
  <c r="H1661" i="16"/>
  <c r="G1557" i="16"/>
  <c r="H1453" i="16"/>
  <c r="I1861" i="16"/>
  <c r="I2005" i="16"/>
  <c r="H581" i="16"/>
  <c r="E641" i="16"/>
  <c r="X641" i="16" s="1"/>
  <c r="F617" i="16"/>
  <c r="J59" i="16"/>
  <c r="G282" i="16"/>
  <c r="R1501" i="16"/>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F2162"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F1015" i="16"/>
  <c r="E937" i="16"/>
  <c r="X937" i="16" s="1"/>
  <c r="R909" i="16"/>
  <c r="R833" i="16"/>
  <c r="J783" i="16"/>
  <c r="F675" i="16"/>
  <c r="G659" i="16"/>
  <c r="E631" i="16"/>
  <c r="X631" i="16" s="1"/>
  <c r="E615" i="16"/>
  <c r="X615" i="16" s="1"/>
  <c r="I2122" i="16"/>
  <c r="H1917" i="16"/>
  <c r="H929" i="16"/>
  <c r="R879" i="16"/>
  <c r="H799" i="16"/>
  <c r="H727" i="16"/>
  <c r="R607" i="16"/>
  <c r="H1925" i="16"/>
  <c r="G921" i="16"/>
  <c r="G803" i="16"/>
  <c r="J731" i="16"/>
  <c r="E715" i="16"/>
  <c r="X715" i="16" s="1"/>
  <c r="J683" i="16"/>
  <c r="F647" i="16"/>
  <c r="J639" i="16"/>
  <c r="E577" i="16"/>
  <c r="X577" i="16" s="1"/>
  <c r="F1770" i="16"/>
  <c r="R871" i="16"/>
  <c r="I643" i="16"/>
  <c r="R803" i="16"/>
  <c r="I743" i="16"/>
  <c r="E723" i="16"/>
  <c r="X723" i="16" s="1"/>
  <c r="F655" i="16"/>
  <c r="F573" i="16"/>
  <c r="H1933" i="16"/>
  <c r="R1901" i="16"/>
  <c r="J1821" i="16"/>
  <c r="I999" i="16"/>
  <c r="E1195" i="16"/>
  <c r="X1195" i="16" s="1"/>
  <c r="J921" i="16"/>
  <c r="J627" i="16"/>
  <c r="E623" i="16"/>
  <c r="X623" i="16" s="1"/>
  <c r="H957"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E358" i="16"/>
  <c r="X358" i="16" s="1"/>
  <c r="I390" i="16"/>
  <c r="J1437" i="16"/>
  <c r="G446" i="16"/>
  <c r="I1437" i="16"/>
  <c r="J1501" i="16"/>
  <c r="E717" i="16"/>
  <c r="X717" i="16" s="1"/>
  <c r="J839" i="16"/>
  <c r="G178" i="16"/>
  <c r="F833" i="16"/>
  <c r="R1610" i="16"/>
  <c r="G566" i="16"/>
  <c r="R278" i="16"/>
  <c r="R2202" i="16"/>
  <c r="E1233" i="16"/>
  <c r="X1233" i="16" s="1"/>
  <c r="F1637" i="16"/>
  <c r="H330" i="16"/>
  <c r="H150" i="16"/>
  <c r="F911" i="16"/>
  <c r="I1323" i="16"/>
  <c r="H446" i="16"/>
  <c r="H1869" i="16"/>
  <c r="J1323"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E2098" i="16"/>
  <c r="X2098" i="16" s="1"/>
  <c r="J993" i="16"/>
  <c r="J739" i="16"/>
  <c r="R9" i="16"/>
  <c r="F881" i="16"/>
  <c r="J2005" i="16"/>
  <c r="I2021" i="16"/>
  <c r="F1364"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19" i="16"/>
  <c r="H705" i="16"/>
  <c r="R2010" i="16"/>
  <c r="E847" i="16"/>
  <c r="X847" i="16" s="1"/>
  <c r="H1083" i="16"/>
  <c r="G1989" i="16"/>
  <c r="I1989" i="16"/>
  <c r="R1133" i="16"/>
  <c r="J581" i="16"/>
  <c r="R651" i="16"/>
  <c r="G727" i="16"/>
  <c r="R855" i="16"/>
  <c r="G909" i="16"/>
  <c r="E945" i="16"/>
  <c r="X945"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J1642" i="16"/>
  <c r="E1845" i="16"/>
  <c r="X1845" i="16" s="1"/>
  <c r="H825" i="16"/>
  <c r="R825" i="16"/>
  <c r="I695" i="16"/>
  <c r="H953" i="16"/>
  <c r="F875" i="16"/>
  <c r="F585" i="16"/>
  <c r="R2474" i="16"/>
  <c r="R841" i="16"/>
  <c r="E829" i="16"/>
  <c r="X829" i="16" s="1"/>
  <c r="E2106" i="16"/>
  <c r="X2106" i="16" s="1"/>
  <c r="E1930" i="16"/>
  <c r="X1930" i="16" s="1"/>
  <c r="E1461" i="16"/>
  <c r="X1461" i="16" s="1"/>
  <c r="I897" i="16"/>
  <c r="E851" i="16"/>
  <c r="X851" i="16" s="1"/>
  <c r="R1749" i="16"/>
  <c r="I1669" i="16"/>
  <c r="R867" i="16"/>
  <c r="H2162" i="16"/>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I937" i="16"/>
  <c r="J909" i="16"/>
  <c r="G833" i="16"/>
  <c r="R783" i="16"/>
  <c r="F783" i="16"/>
  <c r="I675" i="16"/>
  <c r="G647" i="16"/>
  <c r="F631" i="16"/>
  <c r="I615" i="16"/>
  <c r="G577" i="16"/>
  <c r="R2122" i="16"/>
  <c r="E1917" i="16"/>
  <c r="X1917" i="16" s="1"/>
  <c r="E2258" i="16"/>
  <c r="X2258" i="16" s="1"/>
  <c r="I775" i="16"/>
  <c r="I711" i="16"/>
  <c r="R929" i="16"/>
  <c r="R811" i="16"/>
  <c r="R799" i="16"/>
  <c r="I727" i="16"/>
  <c r="E607" i="16"/>
  <c r="X607" i="16" s="1"/>
  <c r="J1925" i="16"/>
  <c r="F795" i="16"/>
  <c r="F731" i="16"/>
  <c r="J707" i="16"/>
  <c r="R667" i="16"/>
  <c r="I647" i="16"/>
  <c r="I639" i="16"/>
  <c r="R577" i="16"/>
  <c r="I975" i="16"/>
  <c r="E1139" i="16"/>
  <c r="X1139" i="16" s="1"/>
  <c r="R775" i="16"/>
  <c r="R1011" i="16"/>
  <c r="F787" i="16"/>
  <c r="R743" i="16"/>
  <c r="E663" i="16"/>
  <c r="X663" i="16" s="1"/>
  <c r="J655" i="16"/>
  <c r="R573" i="16"/>
  <c r="E1933" i="16"/>
  <c r="X1933" i="16" s="1"/>
  <c r="J1901" i="16"/>
  <c r="R999" i="16"/>
  <c r="E921" i="16"/>
  <c r="X921" i="16" s="1"/>
  <c r="H815" i="16"/>
  <c r="H775" i="16"/>
  <c r="R627" i="16"/>
  <c r="R1770" i="16"/>
  <c r="J833" i="16"/>
  <c r="R1195" i="16"/>
  <c r="R771" i="16"/>
  <c r="H683" i="16"/>
  <c r="F1442" i="16"/>
  <c r="R711" i="16"/>
  <c r="I683" i="16"/>
  <c r="H831" i="16"/>
  <c r="I546" i="16"/>
  <c r="I64" i="16"/>
  <c r="G1501" i="16"/>
  <c r="E206" i="16"/>
  <c r="X206" i="16" s="1"/>
  <c r="J835" i="16"/>
  <c r="H366" i="16"/>
  <c r="I1797" i="16"/>
  <c r="E931" i="16"/>
  <c r="X931" i="16" s="1"/>
  <c r="E494" i="16"/>
  <c r="X494" i="16" s="1"/>
  <c r="R242" i="16"/>
  <c r="I150" i="16"/>
  <c r="E839" i="16"/>
  <c r="X839" i="16" s="1"/>
  <c r="F534" i="16"/>
  <c r="I2386" i="16"/>
  <c r="J1797" i="16"/>
  <c r="J911" i="16"/>
  <c r="H717" i="16"/>
  <c r="E2434" i="16"/>
  <c r="X2434" i="16" s="1"/>
  <c r="X22" i="16"/>
  <c r="I362" i="16"/>
  <c r="F1610" i="16"/>
  <c r="I927" i="16"/>
  <c r="F506" i="16"/>
  <c r="G1233" i="16"/>
  <c r="H1637" i="16"/>
  <c r="G951" i="16"/>
  <c r="G250" i="16"/>
  <c r="G326" i="16"/>
  <c r="J109" i="16"/>
  <c r="G831" i="16"/>
  <c r="F1358" i="16"/>
  <c r="E160" i="16"/>
  <c r="X160" i="16" s="1"/>
  <c r="I907" i="16"/>
  <c r="G839" i="16"/>
  <c r="H945" i="16"/>
  <c r="R967" i="16"/>
  <c r="F945" i="16"/>
  <c r="E1693" i="16"/>
  <c r="X1693" i="16" s="1"/>
  <c r="I771" i="16"/>
  <c r="F907" i="16"/>
  <c r="G1005" i="16"/>
  <c r="G943" i="16"/>
  <c r="H785" i="16"/>
  <c r="J901" i="16"/>
  <c r="F1965" i="16"/>
  <c r="G913" i="16"/>
  <c r="G1957" i="16"/>
  <c r="J765" i="16"/>
  <c r="F1725" i="16"/>
  <c r="J1161" i="16"/>
  <c r="I1052"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E855" i="16"/>
  <c r="X855" i="16" s="1"/>
  <c r="G613" i="16"/>
  <c r="G1837" i="16"/>
  <c r="I1949" i="16"/>
  <c r="E1645" i="16"/>
  <c r="X1645" i="16" s="1"/>
  <c r="H753" i="16"/>
  <c r="F725" i="16"/>
  <c r="J1445" i="16"/>
  <c r="F971" i="16"/>
  <c r="G1083" i="16"/>
  <c r="H977" i="16"/>
  <c r="R1949" i="16"/>
  <c r="H1009" i="16"/>
  <c r="G1933" i="16"/>
  <c r="G615" i="16"/>
  <c r="G655" i="16"/>
  <c r="R759" i="16"/>
  <c r="I1133" i="16"/>
  <c r="J1021" i="16"/>
  <c r="J1549" i="16"/>
  <c r="G849" i="16"/>
  <c r="I861" i="16"/>
  <c r="J705" i="16"/>
  <c r="R1533" i="16"/>
  <c r="H123" i="16"/>
  <c r="R903" i="16"/>
  <c r="J773" i="16"/>
  <c r="E703" i="16"/>
  <c r="X703" i="16" s="1"/>
  <c r="H591" i="16"/>
  <c r="J741"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F1793" i="16"/>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X43" i="16"/>
  <c r="R29" i="16"/>
  <c r="R25" i="16"/>
  <c r="X11" i="16"/>
  <c r="E2118" i="16"/>
  <c r="X2118" i="16" s="1"/>
  <c r="J2070" i="16"/>
  <c r="F1526" i="16"/>
  <c r="I1985" i="16"/>
  <c r="F1985" i="16"/>
  <c r="F1745" i="16"/>
  <c r="R1745" i="16"/>
  <c r="J832" i="16"/>
  <c r="F994" i="16"/>
  <c r="H874" i="16"/>
  <c r="F1057" i="16"/>
  <c r="H990" i="16"/>
  <c r="E1865" i="16"/>
  <c r="X1865" i="16" s="1"/>
  <c r="E1609" i="16"/>
  <c r="X1609" i="16" s="1"/>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J2390"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E2398" i="16"/>
  <c r="X2398" i="16" s="1"/>
  <c r="G436" i="16"/>
  <c r="G308" i="16"/>
  <c r="J884" i="16"/>
  <c r="E153" i="16"/>
  <c r="X153" i="16" s="1"/>
  <c r="R1414" i="16"/>
  <c r="F153" i="16"/>
  <c r="J139" i="16"/>
  <c r="X25" i="16"/>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J1769" i="16"/>
  <c r="E75" i="16"/>
  <c r="X75" i="16" s="1"/>
  <c r="R1721" i="16"/>
  <c r="J75" i="16"/>
  <c r="I1157" i="16"/>
  <c r="E588" i="16"/>
  <c r="X588" i="16" s="1"/>
  <c r="G1197" i="16"/>
  <c r="I1060" i="16"/>
  <c r="R1769" i="16"/>
  <c r="E1633" i="16"/>
  <c r="X1633" i="16" s="1"/>
  <c r="H2009" i="16"/>
  <c r="E1297" i="16"/>
  <c r="X1297" i="16" s="1"/>
  <c r="J1191" i="16"/>
  <c r="E1313" i="16"/>
  <c r="X1313" i="16" s="1"/>
  <c r="I1213" i="16"/>
  <c r="J157" i="16"/>
  <c r="E516" i="16"/>
  <c r="X516" i="16" s="1"/>
  <c r="F1275" i="16"/>
  <c r="G1689" i="16"/>
  <c r="E1269" i="16"/>
  <c r="X1269" i="16" s="1"/>
  <c r="E1537" i="16"/>
  <c r="X1537" i="16" s="1"/>
  <c r="F1937" i="16"/>
  <c r="J93" i="16"/>
  <c r="F1385" i="16"/>
  <c r="H1993" i="16"/>
  <c r="I1881" i="16"/>
  <c r="I1097" i="16"/>
  <c r="F844" i="16"/>
  <c r="G93" i="16"/>
  <c r="I1889" i="16"/>
  <c r="J1097" i="16"/>
  <c r="J1857" i="16"/>
  <c r="F1401" i="16"/>
  <c r="I93" i="16"/>
  <c r="E89" i="16"/>
  <c r="X89" i="16" s="1"/>
  <c r="I1665" i="16"/>
  <c r="F1665" i="16"/>
  <c r="E1913" i="16"/>
  <c r="X1913" i="16" s="1"/>
  <c r="F1945" i="16"/>
  <c r="F1817" i="16"/>
  <c r="F1681" i="16"/>
  <c r="G2166" i="16"/>
  <c r="G1169" i="16"/>
  <c r="G1225" i="16"/>
  <c r="H1697" i="16"/>
  <c r="I904" i="16"/>
  <c r="R1225" i="16"/>
  <c r="H1197" i="16"/>
  <c r="J1793" i="16"/>
  <c r="I157" i="16"/>
  <c r="R1269" i="16"/>
  <c r="F1577" i="16"/>
  <c r="E1857" i="16"/>
  <c r="X1857" i="16" s="1"/>
  <c r="J1369" i="16"/>
  <c r="J1085" i="16"/>
  <c r="I1961" i="16"/>
  <c r="E2017" i="16"/>
  <c r="X2017" i="16" s="1"/>
  <c r="R1817" i="16"/>
  <c r="R1169" i="16"/>
  <c r="I121" i="16"/>
  <c r="J107" i="16"/>
  <c r="J2367" i="16"/>
  <c r="R2207" i="16"/>
  <c r="F2207" i="16"/>
  <c r="I2135" i="16"/>
  <c r="J2135" i="16"/>
  <c r="G2087" i="16"/>
  <c r="E2087" i="16"/>
  <c r="X2087" i="16" s="1"/>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s="1"/>
  <c r="R1751" i="16"/>
  <c r="H1751" i="16"/>
  <c r="H1719" i="16"/>
  <c r="H1703" i="16"/>
  <c r="F1703" i="16"/>
  <c r="J1607" i="16"/>
  <c r="H1607" i="16"/>
  <c r="J1599" i="16"/>
  <c r="E1599" i="16"/>
  <c r="X1599" i="16" s="1"/>
  <c r="F1591" i="16"/>
  <c r="J1591" i="16"/>
  <c r="E1559" i="16"/>
  <c r="X1559" i="16" s="1"/>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E1189" i="16"/>
  <c r="X1189" i="16" s="1"/>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R49" i="16"/>
  <c r="R21" i="16"/>
  <c r="X21" i="16"/>
  <c r="R17" i="16"/>
  <c r="X17" i="16"/>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X49" i="16"/>
  <c r="X35" i="16"/>
  <c r="R35" i="16"/>
  <c r="E461" i="16"/>
  <c r="X461" i="16" s="1"/>
  <c r="E201" i="16"/>
  <c r="X201" i="16" s="1"/>
  <c r="G164" i="16"/>
  <c r="E155" i="16"/>
  <c r="X155" i="16" s="1"/>
  <c r="F59" i="16"/>
  <c r="G77" i="16"/>
  <c r="X457" i="16"/>
  <c r="X363" i="16"/>
  <c r="X268" i="16"/>
  <c r="X564" i="16"/>
  <c r="X572" i="16"/>
  <c r="X27" i="16"/>
  <c r="X351" i="16"/>
  <c r="X479" i="16"/>
  <c r="X83" i="16"/>
  <c r="X291" i="16"/>
  <c r="X263" i="16"/>
  <c r="X145" i="16"/>
  <c r="X511" i="16"/>
  <c r="X471" i="16"/>
  <c r="X359" i="16"/>
  <c r="X267" i="16"/>
  <c r="X467" i="16"/>
  <c r="X395" i="16"/>
  <c r="X383" i="16"/>
  <c r="X259" i="16"/>
  <c r="X495" i="16"/>
  <c r="X459" i="16"/>
  <c r="X443" i="16"/>
  <c r="X431" i="16"/>
  <c r="X251" i="16"/>
  <c r="X16" i="16"/>
  <c r="X424" i="16"/>
  <c r="X571" i="16"/>
  <c r="X108" i="16"/>
  <c r="X547" i="16"/>
  <c r="X539" i="16"/>
  <c r="X413" i="16"/>
  <c r="X355" i="16"/>
  <c r="X535" i="16"/>
  <c r="X527" i="16"/>
  <c r="X555" i="16"/>
  <c r="X38" i="16"/>
  <c r="X400" i="16"/>
  <c r="X252" i="16"/>
  <c r="X238" i="16"/>
  <c r="X543" i="16"/>
  <c r="X279" i="16"/>
  <c r="X532" i="16"/>
  <c r="X448" i="16"/>
  <c r="X231" i="16"/>
  <c r="X451" i="16"/>
  <c r="X412" i="16"/>
  <c r="X371" i="16"/>
  <c r="X567" i="16"/>
  <c r="X331" i="16"/>
  <c r="X325" i="16"/>
  <c r="X335" i="16"/>
  <c r="X239" i="16"/>
  <c r="X57" i="16"/>
  <c r="X65" i="16"/>
  <c r="X510" i="16"/>
  <c r="X133" i="16"/>
  <c r="X519" i="16"/>
  <c r="X223" i="16"/>
  <c r="X204" i="16"/>
  <c r="X475" i="16"/>
  <c r="X287" i="16"/>
  <c r="X391" i="16"/>
  <c r="X529" i="16"/>
  <c r="X505" i="16"/>
  <c r="X415" i="16"/>
  <c r="X421" i="16"/>
  <c r="X311" i="16"/>
  <c r="X432" i="16"/>
  <c r="X468" i="16"/>
  <c r="X192" i="16"/>
  <c r="X480" i="16"/>
  <c r="X428" i="16"/>
  <c r="X488" i="16"/>
  <c r="X396" i="16"/>
  <c r="X161" i="16"/>
  <c r="X520" i="16"/>
  <c r="X115" i="16"/>
  <c r="X489" i="16"/>
  <c r="X26" i="16"/>
  <c r="X425" i="16"/>
  <c r="X455" i="16"/>
  <c r="X379" i="16"/>
  <c r="X28" i="16"/>
  <c r="X435" i="16"/>
  <c r="X297" i="16"/>
  <c r="X499" i="16"/>
  <c r="X559" i="16"/>
  <c r="X483" i="16"/>
  <c r="X327" i="16"/>
  <c r="X299" i="16"/>
  <c r="X531" i="16"/>
  <c r="X503" i="16"/>
  <c r="X487" i="16"/>
  <c r="X387" i="16"/>
  <c r="X353" i="16"/>
  <c r="X235" i="16"/>
  <c r="X247" i="16"/>
  <c r="X501" i="16"/>
  <c r="X319" i="16"/>
  <c r="X304" i="16"/>
  <c r="X392" i="16"/>
  <c r="X101" i="16"/>
  <c r="X307" i="16"/>
  <c r="X185" i="16"/>
  <c r="X51" i="16"/>
  <c r="X33" i="16"/>
  <c r="X91" i="16"/>
  <c r="X317" i="16"/>
  <c r="X411" i="16"/>
  <c r="X347" i="16"/>
  <c r="X273" i="16"/>
  <c r="X339" i="16"/>
  <c r="X343" i="16"/>
  <c r="X507" i="16"/>
  <c r="X523" i="16"/>
  <c r="X563" i="16"/>
  <c r="X195" i="16"/>
  <c r="X183" i="16"/>
  <c r="X69" i="16"/>
  <c r="X303" i="16"/>
  <c r="X515" i="16"/>
  <c r="X123" i="16"/>
  <c r="X171" i="16"/>
  <c r="X187" i="16"/>
  <c r="X219" i="16"/>
  <c r="X97" i="16"/>
  <c r="X147" i="16"/>
  <c r="X295" i="16"/>
  <c r="X439" i="16"/>
  <c r="X433" i="16"/>
  <c r="X323" i="16"/>
  <c r="X427" i="16"/>
  <c r="X447" i="16"/>
  <c r="X517" i="16"/>
  <c r="X445" i="16"/>
  <c r="X243" i="16"/>
  <c r="X491" i="16"/>
  <c r="X407" i="16"/>
  <c r="X283" i="16"/>
  <c r="X403" i="16"/>
  <c r="X463" i="16"/>
  <c r="X423" i="16"/>
  <c r="X419" i="16"/>
  <c r="X399" i="16"/>
  <c r="X375" i="16"/>
  <c r="X509" i="16"/>
  <c r="X227" i="16"/>
  <c r="X255" i="16"/>
  <c r="X315" i="16"/>
  <c r="X64" i="16"/>
  <c r="X568" i="16"/>
  <c r="X142" i="16"/>
  <c r="X292" i="16"/>
  <c r="X52" i="16"/>
  <c r="X364" i="16"/>
  <c r="X199" i="16"/>
  <c r="X203" i="16"/>
  <c r="X19" i="16"/>
  <c r="X139" i="16"/>
  <c r="X191" i="16"/>
  <c r="X29" i="16"/>
  <c r="X560" i="16"/>
  <c r="X441" i="16"/>
  <c r="X271" i="16"/>
  <c r="X367" i="16"/>
  <c r="X197" i="16"/>
  <c r="X207" i="16"/>
  <c r="X129" i="16"/>
  <c r="X107" i="16"/>
  <c r="X444" i="16"/>
  <c r="X266" i="16"/>
  <c r="X551" i="16"/>
  <c r="X275" i="16"/>
  <c r="X545" i="16"/>
  <c r="X179" i="16"/>
  <c r="X217" i="16"/>
  <c r="X374" i="16"/>
  <c r="X37" i="16"/>
  <c r="X165" i="16"/>
  <c r="X211" i="16"/>
  <c r="X215" i="16"/>
  <c r="X110" i="16"/>
  <c r="X154" i="16"/>
  <c r="X232" i="16"/>
  <c r="X20" i="16"/>
  <c r="D55" i="4"/>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7" i="16"/>
  <c r="AB7" i="16"/>
  <c r="AK5"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I2355" i="16"/>
  <c r="H2355"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I1348" i="16" s="1"/>
  <c r="AB1348" i="16"/>
  <c r="AB1239" i="16"/>
  <c r="V1239" i="16"/>
  <c r="V1226" i="16"/>
  <c r="H1226" i="16" s="1"/>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E1290" i="16" s="1"/>
  <c r="X1290" i="16" s="1"/>
  <c r="AB1290" i="16"/>
  <c r="V1284" i="16"/>
  <c r="AB1284" i="16"/>
  <c r="AB1175" i="16"/>
  <c r="V1175" i="16"/>
  <c r="V1162" i="16"/>
  <c r="AB1162" i="16"/>
  <c r="V1156" i="16"/>
  <c r="R1156" i="16" s="1"/>
  <c r="AB1156" i="16"/>
  <c r="AB1047" i="16"/>
  <c r="V1047" i="16"/>
  <c r="V1034" i="16"/>
  <c r="J1034" i="16" s="1"/>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G1266" i="16" s="1"/>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F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R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R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s="1"/>
  <c r="J2340" i="16"/>
  <c r="E2340" i="16"/>
  <c r="X2340" i="16" s="1"/>
  <c r="R2340" i="16"/>
  <c r="I2340" i="16"/>
  <c r="H2340" i="16"/>
  <c r="G2340" i="16"/>
  <c r="F2340" i="16"/>
  <c r="F2326" i="16"/>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I2290" i="16"/>
  <c r="I2276" i="16"/>
  <c r="H2276" i="16"/>
  <c r="E2276" i="16"/>
  <c r="X2276" i="16" s="1"/>
  <c r="F2276" i="16"/>
  <c r="R2276" i="16"/>
  <c r="J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R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E2128" i="16"/>
  <c r="X2128" i="16" s="1"/>
  <c r="I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H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R2014" i="16"/>
  <c r="G2014"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s="1"/>
  <c r="I1906" i="16"/>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G1878" i="16"/>
  <c r="J1878" i="16"/>
  <c r="E1878" i="16"/>
  <c r="X1878" i="16" s="1"/>
  <c r="F1878" i="16"/>
  <c r="R1878" i="16"/>
  <c r="J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I1842" i="16"/>
  <c r="E1836" i="16"/>
  <c r="X1836" i="16" s="1"/>
  <c r="F1836"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R1812" i="16"/>
  <c r="I1812" i="16"/>
  <c r="R1810" i="16"/>
  <c r="G1810" i="16"/>
  <c r="G1806" i="16"/>
  <c r="J1806" i="16"/>
  <c r="R1806" i="16"/>
  <c r="F1806" i="16"/>
  <c r="R1802" i="16"/>
  <c r="J1802" i="16"/>
  <c r="H1802" i="16"/>
  <c r="F1802" i="16"/>
  <c r="I1802" i="16"/>
  <c r="E1802" i="16"/>
  <c r="X1802" i="16" s="1"/>
  <c r="G1802" i="16"/>
  <c r="R1800" i="16"/>
  <c r="H1800" i="16"/>
  <c r="R1796" i="16"/>
  <c r="I1796" i="16"/>
  <c r="J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J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J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R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E1400" i="16"/>
  <c r="X1400" i="16" s="1"/>
  <c r="R1392" i="16"/>
  <c r="J1392" i="16"/>
  <c r="F1392" i="16"/>
  <c r="I1392" i="16"/>
  <c r="H1392" i="16"/>
  <c r="E1392" i="16"/>
  <c r="X1392" i="16" s="1"/>
  <c r="F1388" i="16"/>
  <c r="G1388" i="16"/>
  <c r="R1388" i="16"/>
  <c r="H1388" i="16"/>
  <c r="J1388" i="16"/>
  <c r="F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F1290" i="16"/>
  <c r="I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J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I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R1106" i="16"/>
  <c r="E1098" i="16"/>
  <c r="X1098" i="16" s="1"/>
  <c r="I1098" i="16"/>
  <c r="H1098" i="16"/>
  <c r="G1098" i="16"/>
  <c r="I1094" i="16"/>
  <c r="R1094" i="16"/>
  <c r="E1094" i="16"/>
  <c r="X1094" i="16" s="1"/>
  <c r="J1094" i="16"/>
  <c r="H1094" i="16"/>
  <c r="G1094" i="16"/>
  <c r="E1090" i="16"/>
  <c r="X1090" i="16" s="1"/>
  <c r="H1090" i="16"/>
  <c r="G1086" i="16"/>
  <c r="J1086" i="16"/>
  <c r="F1086" i="16"/>
  <c r="R1086" i="16"/>
  <c r="E1086" i="16"/>
  <c r="X1086" i="16" s="1"/>
  <c r="H1086" i="16"/>
  <c r="I1086" i="16"/>
  <c r="H1082" i="16"/>
  <c r="F1082" i="16"/>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R32" i="16"/>
  <c r="R14" i="16"/>
  <c r="R10" i="16"/>
  <c r="R6" i="16"/>
  <c r="F1030" i="16"/>
  <c r="F207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R1034"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E1482" i="16"/>
  <c r="X1482" i="16" s="1"/>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I1420" i="16"/>
  <c r="J1638" i="16"/>
  <c r="H1638" i="16"/>
  <c r="I2230" i="16"/>
  <c r="J306" i="16"/>
  <c r="E306" i="16"/>
  <c r="E1244" i="16"/>
  <c r="X1244" i="16" s="1"/>
  <c r="H1244" i="16"/>
  <c r="H1698" i="16"/>
  <c r="J2202" i="16"/>
  <c r="F1914" i="16"/>
  <c r="J2278" i="16"/>
  <c r="E2390" i="16"/>
  <c r="X2390" i="16" s="1"/>
  <c r="J1428" i="16"/>
  <c r="R1236" i="16"/>
  <c r="I1830" i="16"/>
  <c r="J204" i="16"/>
  <c r="F792" i="16"/>
  <c r="E792" i="16"/>
  <c r="X792" i="16" s="1"/>
  <c r="R1584" i="16"/>
  <c r="H1608" i="16"/>
  <c r="J1580" i="16"/>
  <c r="I1576" i="16"/>
  <c r="H1564" i="16"/>
  <c r="R1552" i="16"/>
  <c r="E1552" i="16"/>
  <c r="X1552" i="16" s="1"/>
  <c r="F1520" i="16"/>
  <c r="J1496" i="16"/>
  <c r="G1492" i="16"/>
  <c r="I1444" i="16"/>
  <c r="F1088" i="16"/>
  <c r="J1088" i="16"/>
  <c r="E596" i="16"/>
  <c r="X596" i="16" s="1"/>
  <c r="J596" i="16"/>
  <c r="J2296" i="16"/>
  <c r="F2296" i="16"/>
  <c r="H2138" i="16"/>
  <c r="H2122" i="16"/>
  <c r="I2054" i="16"/>
  <c r="E1166" i="16"/>
  <c r="X1166" i="16" s="1"/>
  <c r="I1166" i="16"/>
  <c r="F1126" i="16"/>
  <c r="R948" i="16"/>
  <c r="I948" i="16"/>
  <c r="G778" i="16"/>
  <c r="I1880" i="16"/>
  <c r="R1250" i="16"/>
  <c r="F1222"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R1452" i="16"/>
  <c r="H2114" i="16"/>
  <c r="E1182" i="16"/>
  <c r="X1182" i="16" s="1"/>
  <c r="J1182" i="16"/>
  <c r="R2440" i="16"/>
  <c r="H1316" i="16"/>
  <c r="R1316" i="16"/>
  <c r="F1230" i="16"/>
  <c r="E908" i="16"/>
  <c r="X908" i="16" s="1"/>
  <c r="F840" i="16"/>
  <c r="R840" i="16"/>
  <c r="F682" i="16"/>
  <c r="H1604" i="16"/>
  <c r="J1604" i="16"/>
  <c r="J1540"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G1162" i="16"/>
  <c r="F940" i="16"/>
  <c r="J790" i="16"/>
  <c r="R790" i="16"/>
  <c r="F774" i="16"/>
  <c r="G766" i="16"/>
  <c r="E730" i="16"/>
  <c r="X730" i="16" s="1"/>
  <c r="H690" i="16"/>
  <c r="I690" i="16"/>
  <c r="H642" i="16"/>
  <c r="G630" i="16"/>
  <c r="I2182" i="16"/>
  <c r="H2222" i="16"/>
  <c r="F2222" i="16"/>
  <c r="J1332" i="16"/>
  <c r="E2292" i="16"/>
  <c r="X2292" i="16" s="1"/>
  <c r="E2090" i="16"/>
  <c r="X2090" i="16" s="1"/>
  <c r="E2268" i="16"/>
  <c r="X2268" i="16" s="1"/>
  <c r="H928" i="16"/>
  <c r="H1482"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I1528" i="16"/>
  <c r="I580" i="16"/>
  <c r="G1922" i="16"/>
  <c r="R610" i="16"/>
  <c r="H1222" i="16"/>
  <c r="F1076" i="16"/>
  <c r="I786" i="16"/>
  <c r="I1108" i="16"/>
  <c r="R1484" i="16"/>
  <c r="E1108" i="16"/>
  <c r="X1108" i="16" s="1"/>
  <c r="H1968" i="16"/>
  <c r="H1464" i="16"/>
  <c r="J2300" i="16"/>
  <c r="I722" i="16"/>
  <c r="J1922" i="16"/>
  <c r="R2138" i="16"/>
  <c r="I2278" i="16"/>
  <c r="R1442" i="16"/>
  <c r="I2186" i="16"/>
  <c r="G2274" i="16"/>
  <c r="R1054" i="16"/>
  <c r="E2300" i="16"/>
  <c r="X2300" i="16" s="1"/>
  <c r="G940" i="16"/>
  <c r="F1122" i="16"/>
  <c r="I2288" i="16"/>
  <c r="H940" i="16"/>
  <c r="I1266" i="16"/>
  <c r="E1622" i="16"/>
  <c r="X1622" i="16" s="1"/>
  <c r="F1394" i="16"/>
  <c r="J760" i="16"/>
  <c r="J668" i="16"/>
  <c r="I656" i="16"/>
  <c r="J604" i="16"/>
  <c r="G268" i="16"/>
  <c r="R1354" i="16"/>
  <c r="J1128" i="16"/>
  <c r="F930" i="16"/>
  <c r="I208" i="16"/>
  <c r="F208" i="16"/>
  <c r="J160" i="16"/>
  <c r="H64"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938" i="16"/>
  <c r="R938" i="16"/>
  <c r="I468" i="16"/>
  <c r="R400" i="16"/>
  <c r="J164" i="16"/>
  <c r="R252" i="16"/>
  <c r="R308" i="16"/>
  <c r="J150"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G1334" i="16"/>
  <c r="I192" i="16"/>
  <c r="H1374" i="16"/>
  <c r="H816" i="16"/>
  <c r="F498" i="16"/>
  <c r="J1374" i="16"/>
  <c r="J906" i="16"/>
  <c r="H428" i="16"/>
  <c r="H364" i="16"/>
  <c r="R268" i="16"/>
  <c r="F124" i="16"/>
  <c r="E124" i="16"/>
  <c r="J2434" i="16"/>
  <c r="R2246" i="16"/>
  <c r="F508" i="16"/>
  <c r="R508"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I1220" i="16"/>
  <c r="J2226" i="16"/>
  <c r="E450" i="16"/>
  <c r="F142" i="16"/>
  <c r="F326" i="16"/>
  <c r="G450" i="16"/>
  <c r="E668" i="16"/>
  <c r="X668" i="16" s="1"/>
  <c r="F2226" i="16"/>
  <c r="H2400" i="16"/>
  <c r="H568" i="16"/>
  <c r="J352" i="16"/>
  <c r="F74" i="16"/>
  <c r="I326" i="16"/>
  <c r="H854" i="16"/>
  <c r="J2400" i="16"/>
  <c r="E1464" i="16"/>
  <c r="X1464" i="16" s="1"/>
  <c r="J1358" i="16"/>
  <c r="G202" i="16"/>
  <c r="I556" i="16"/>
  <c r="R2300" i="16"/>
  <c r="F1622" i="16"/>
  <c r="J1204" i="16"/>
  <c r="I900" i="16"/>
  <c r="H804" i="16"/>
  <c r="E436" i="16"/>
  <c r="E456" i="16"/>
  <c r="E380" i="16"/>
  <c r="H1070" i="16"/>
  <c r="F482" i="16"/>
  <c r="R368" i="16"/>
  <c r="J2186" i="16"/>
  <c r="G656" i="16"/>
  <c r="R1394" i="16"/>
  <c r="I102" i="16"/>
  <c r="G424" i="16"/>
  <c r="E546" i="16"/>
  <c r="I396" i="16"/>
  <c r="H460" i="16"/>
  <c r="E460" i="16"/>
  <c r="E158" i="16"/>
  <c r="F292" i="16"/>
  <c r="R560" i="16"/>
  <c r="G724" i="16"/>
  <c r="G560" i="16"/>
  <c r="J388" i="16"/>
  <c r="G1386" i="16"/>
  <c r="G278" i="16"/>
  <c r="J1354" i="16"/>
  <c r="E478" i="16"/>
  <c r="F2126" i="16"/>
  <c r="I460" i="16"/>
  <c r="J360" i="16"/>
  <c r="E556" i="16"/>
  <c r="R1006" i="16"/>
  <c r="H536" i="16"/>
  <c r="J2470" i="16"/>
  <c r="G2320" i="16"/>
  <c r="R652" i="16"/>
  <c r="R818" i="16"/>
  <c r="R2248" i="16"/>
  <c r="E72" i="16"/>
  <c r="R1470" i="16"/>
  <c r="R1736" i="16"/>
  <c r="E2036" i="16"/>
  <c r="X2036" i="16" s="1"/>
  <c r="I260" i="16"/>
  <c r="G2276" i="16"/>
  <c r="H2366" i="16"/>
  <c r="E2094" i="16"/>
  <c r="X2094" i="16" s="1"/>
  <c r="H1466" i="16"/>
  <c r="J720" i="16"/>
  <c r="R1216" i="16"/>
  <c r="H2026" i="16"/>
  <c r="F2394" i="16"/>
  <c r="F1854" i="16"/>
  <c r="H538" i="16"/>
  <c r="E740" i="16"/>
  <c r="X740" i="16" s="1"/>
  <c r="F972" i="16"/>
  <c r="J1856" i="16"/>
  <c r="G1598" i="16"/>
  <c r="F1782" i="16"/>
  <c r="J1978" i="16"/>
  <c r="G2178" i="16"/>
  <c r="H296" i="16"/>
  <c r="R1148" i="16"/>
  <c r="J1140" i="16"/>
  <c r="R1740" i="16"/>
  <c r="G2324" i="16"/>
  <c r="H1912" i="16"/>
  <c r="I1084" i="16"/>
  <c r="G2048" i="16"/>
  <c r="E462" i="16"/>
  <c r="I2460" i="16"/>
  <c r="E2048" i="16"/>
  <c r="X2048" i="16" s="1"/>
  <c r="I1896" i="16"/>
  <c r="R686" i="16"/>
  <c r="F986" i="16"/>
  <c r="H1134" i="16"/>
  <c r="I290" i="16"/>
  <c r="E134" i="16"/>
  <c r="R1974" i="16"/>
  <c r="G1084" i="16"/>
  <c r="G1920" i="16"/>
  <c r="H510" i="16"/>
  <c r="H41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I162" i="16"/>
  <c r="H678" i="16"/>
  <c r="E2494" i="16"/>
  <c r="X2494" i="16" s="1"/>
  <c r="H648" i="16"/>
  <c r="H62" i="16"/>
  <c r="G376"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R266" i="16"/>
  <c r="J2468" i="16"/>
  <c r="I210" i="16"/>
  <c r="G1248" i="16"/>
  <c r="R2486" i="16"/>
  <c r="H712" i="16"/>
  <c r="G1350" i="16"/>
  <c r="G1690" i="16"/>
  <c r="R190" i="16"/>
  <c r="E484" i="16"/>
  <c r="H114" i="16"/>
  <c r="I182" i="16"/>
  <c r="R484" i="16"/>
  <c r="I2492" i="16"/>
  <c r="J1566" i="16"/>
  <c r="F2468" i="16"/>
  <c r="R2298" i="16"/>
  <c r="J732" i="16"/>
  <c r="E1442" i="16"/>
  <c r="X1442" i="16" s="1"/>
  <c r="H90" i="16"/>
  <c r="J2344" i="16"/>
  <c r="R1962" i="16"/>
  <c r="F662" i="16"/>
  <c r="I622" i="16"/>
  <c r="G774" i="16"/>
  <c r="F912" i="16"/>
  <c r="G1114" i="16"/>
  <c r="R1206" i="16"/>
  <c r="G1948" i="16"/>
  <c r="J2276" i="16"/>
  <c r="H1326" i="16"/>
  <c r="G746" i="16"/>
  <c r="G948" i="16"/>
  <c r="R1110" i="16"/>
  <c r="E1202" i="16"/>
  <c r="X1202" i="16" s="1"/>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I1202" i="16"/>
  <c r="R1586" i="16"/>
  <c r="H2450" i="16"/>
  <c r="H1700" i="16"/>
  <c r="R1958" i="16"/>
  <c r="I2120" i="16"/>
  <c r="J1850" i="16"/>
  <c r="J2006" i="16"/>
  <c r="F2454" i="16"/>
  <c r="J526" i="16"/>
  <c r="H1404" i="16"/>
  <c r="F1816" i="16"/>
  <c r="J342" i="16"/>
  <c r="I11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R2216" i="16"/>
  <c r="G2212" i="16"/>
  <c r="E2212" i="16"/>
  <c r="X2212" i="16" s="1"/>
  <c r="I2212" i="16"/>
  <c r="J2212" i="16"/>
  <c r="F2212" i="16"/>
  <c r="F2208" i="16"/>
  <c r="G2208" i="16"/>
  <c r="J2208" i="16"/>
  <c r="R2208" i="16"/>
  <c r="I2208" i="16"/>
  <c r="H2206" i="16"/>
  <c r="J2206" i="16"/>
  <c r="G2206" i="16"/>
  <c r="R2206" i="16"/>
  <c r="I2206" i="16"/>
  <c r="H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R2104" i="16"/>
  <c r="J2104" i="16"/>
  <c r="R2096" i="16"/>
  <c r="E2096" i="16"/>
  <c r="X2096" i="16" s="1"/>
  <c r="F2096" i="16"/>
  <c r="J2096" i="16"/>
  <c r="G2088" i="16"/>
  <c r="F2088" i="16"/>
  <c r="I2088" i="16"/>
  <c r="F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J1994" i="16"/>
  <c r="I1994" i="16"/>
  <c r="F1994" i="16"/>
  <c r="G1994" i="16"/>
  <c r="R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G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F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J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E1364" i="16"/>
  <c r="X1364" i="16" s="1"/>
  <c r="G1364" i="16"/>
  <c r="J1364" i="16"/>
  <c r="F1346"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F1246" i="16"/>
  <c r="H1234" i="16"/>
  <c r="R1234" i="16"/>
  <c r="E1232" i="16"/>
  <c r="X1232" i="16" s="1"/>
  <c r="F1232" i="16"/>
  <c r="G1232" i="16"/>
  <c r="J1232" i="16"/>
  <c r="H1228" i="16"/>
  <c r="J1228" i="16"/>
  <c r="I1228" i="16"/>
  <c r="G1228" i="16"/>
  <c r="F1228" i="16"/>
  <c r="J122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E1142" i="16"/>
  <c r="X1142" i="16" s="1"/>
  <c r="J1142" i="16"/>
  <c r="F1142" i="16"/>
  <c r="I1142" i="16"/>
  <c r="R1142" i="16"/>
  <c r="H1138" i="16"/>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R44" i="16"/>
  <c r="R42" i="16"/>
  <c r="R40" i="16"/>
  <c r="R36" i="16"/>
  <c r="R34" i="16"/>
  <c r="R30" i="16"/>
  <c r="R26" i="16"/>
  <c r="R24" i="16"/>
  <c r="R20" i="16"/>
  <c r="R18" i="16"/>
  <c r="R8" i="16"/>
  <c r="R2118" i="16"/>
  <c r="E2070" i="16"/>
  <c r="X2070" i="16" s="1"/>
  <c r="G1168" i="16"/>
  <c r="F211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G2230" i="16"/>
  <c r="I1244" i="16"/>
  <c r="F1244" i="16"/>
  <c r="I1698" i="16"/>
  <c r="G2202" i="16"/>
  <c r="G1914" i="16"/>
  <c r="E2278" i="16"/>
  <c r="X2278" i="16" s="1"/>
  <c r="R2140" i="16"/>
  <c r="E1428" i="16"/>
  <c r="X1428" i="16" s="1"/>
  <c r="H204" i="16"/>
  <c r="F1584" i="16"/>
  <c r="E1608" i="16"/>
  <c r="X1608" i="16" s="1"/>
  <c r="R1608" i="16"/>
  <c r="E1564" i="16"/>
  <c r="X1564" i="16" s="1"/>
  <c r="J1552" i="16"/>
  <c r="I1552" i="16"/>
  <c r="R1520" i="16"/>
  <c r="R1512" i="16"/>
  <c r="E1496" i="16"/>
  <c r="X1496" i="16" s="1"/>
  <c r="G1456" i="16"/>
  <c r="J1444" i="16"/>
  <c r="E1088" i="16"/>
  <c r="X1088" i="16" s="1"/>
  <c r="G1004" i="16"/>
  <c r="I596" i="16"/>
  <c r="R596" i="16"/>
  <c r="R2296" i="16"/>
  <c r="H2296" i="16"/>
  <c r="J2138" i="16"/>
  <c r="F2122"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F2114" i="16"/>
  <c r="H2440" i="16"/>
  <c r="F2440" i="16"/>
  <c r="I1316" i="16"/>
  <c r="I1230" i="16"/>
  <c r="E1230" i="16"/>
  <c r="X1230" i="16" s="1"/>
  <c r="I1064" i="16"/>
  <c r="J908" i="16"/>
  <c r="J840" i="16"/>
  <c r="H840" i="16"/>
  <c r="R682" i="16"/>
  <c r="R1604" i="16"/>
  <c r="G1524" i="16"/>
  <c r="I1440" i="16"/>
  <c r="I1092" i="16"/>
  <c r="J1054" i="16"/>
  <c r="I1004" i="16"/>
  <c r="J2350" i="16"/>
  <c r="E2086" i="16"/>
  <c r="X2086" i="16" s="1"/>
  <c r="I2086" i="16"/>
  <c r="E1372" i="16"/>
  <c r="X1372" i="16" s="1"/>
  <c r="I1198" i="16"/>
  <c r="J1150" i="16"/>
  <c r="R1150" i="16"/>
  <c r="G1022" i="16"/>
  <c r="R924" i="16"/>
  <c r="I924" i="16"/>
  <c r="F754" i="16"/>
  <c r="I754" i="16"/>
  <c r="J610" i="16"/>
  <c r="F936" i="16"/>
  <c r="F2346" i="16"/>
  <c r="H1344" i="16"/>
  <c r="G1206" i="16"/>
  <c r="E940" i="16"/>
  <c r="X940" i="16" s="1"/>
  <c r="F790" i="16"/>
  <c r="I790" i="16"/>
  <c r="G742" i="16"/>
  <c r="F690" i="16"/>
  <c r="E690" i="16"/>
  <c r="X690" i="16" s="1"/>
  <c r="J642" i="16"/>
  <c r="J2222" i="16"/>
  <c r="R1960" i="16"/>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F1178" i="16"/>
  <c r="I1178" i="16"/>
  <c r="R1018" i="16"/>
  <c r="I944" i="16"/>
  <c r="F798" i="16"/>
  <c r="J798" i="16"/>
  <c r="J698" i="16"/>
  <c r="R698" i="16"/>
  <c r="H1998" i="16"/>
  <c r="R1556" i="16"/>
  <c r="E1568" i="16"/>
  <c r="X1568" i="16" s="1"/>
  <c r="I1100" i="16"/>
  <c r="E806" i="16"/>
  <c r="X806" i="16" s="1"/>
  <c r="F770" i="16"/>
  <c r="H1242" i="16"/>
  <c r="R1038" i="16"/>
  <c r="F928" i="16"/>
  <c r="F630" i="16"/>
  <c r="H1556" i="16"/>
  <c r="H786" i="16"/>
  <c r="H996" i="16"/>
  <c r="J1528" i="16"/>
  <c r="E580" i="16"/>
  <c r="X580" i="16" s="1"/>
  <c r="F1108" i="16"/>
  <c r="F1922" i="16"/>
  <c r="H2144" i="16"/>
  <c r="F1844" i="16"/>
  <c r="J936" i="16"/>
  <c r="G1122" i="16"/>
  <c r="I126" i="16"/>
  <c r="H936" i="16"/>
  <c r="F1528" i="16"/>
  <c r="R110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150" i="16"/>
  <c r="H1462" i="16"/>
  <c r="R1402" i="16"/>
  <c r="J1062" i="16"/>
  <c r="F804" i="16"/>
  <c r="I736" i="16"/>
  <c r="H708" i="16"/>
  <c r="I708" i="16"/>
  <c r="F660" i="16"/>
  <c r="E1220" i="16"/>
  <c r="X1220" i="16" s="1"/>
  <c r="E492" i="16"/>
  <c r="I402" i="16"/>
  <c r="I330" i="16"/>
  <c r="H302" i="16"/>
  <c r="R250" i="16"/>
  <c r="J238" i="16"/>
  <c r="H224" i="16"/>
  <c r="F522" i="16"/>
  <c r="H358" i="16"/>
  <c r="J202" i="16"/>
  <c r="H530" i="16"/>
  <c r="F530" i="16"/>
  <c r="G232" i="16"/>
  <c r="R1224" i="16"/>
  <c r="J428" i="16"/>
  <c r="H362" i="16"/>
  <c r="J482" i="16"/>
  <c r="J446" i="16"/>
  <c r="F1006" i="16"/>
  <c r="I438" i="16"/>
  <c r="R410" i="16"/>
  <c r="R394" i="16"/>
  <c r="R292" i="16"/>
  <c r="R918" i="16"/>
  <c r="F918" i="16"/>
  <c r="I1374" i="16"/>
  <c r="G1074" i="16"/>
  <c r="I692" i="16"/>
  <c r="F692" i="16"/>
  <c r="F246" i="16"/>
  <c r="E246" i="16"/>
  <c r="R2020" i="16"/>
  <c r="F480" i="16"/>
  <c r="E446" i="16"/>
  <c r="R226" i="16"/>
  <c r="E74" i="16"/>
  <c r="R1330" i="16"/>
  <c r="G1390" i="16"/>
  <c r="I1334" i="16"/>
  <c r="J292" i="16"/>
  <c r="G1374" i="16"/>
  <c r="F452" i="16"/>
  <c r="E498" i="16"/>
  <c r="E906" i="16"/>
  <c r="X906" i="16" s="1"/>
  <c r="G428" i="16"/>
  <c r="F268" i="16"/>
  <c r="H2434" i="16"/>
  <c r="I2434" i="16"/>
  <c r="R384" i="16"/>
  <c r="J456" i="16"/>
  <c r="J2246" i="16"/>
  <c r="G456" i="16"/>
  <c r="I508" i="16"/>
  <c r="G2398" i="16"/>
  <c r="R1418" i="16"/>
  <c r="R854" i="16"/>
  <c r="G418" i="16"/>
  <c r="G396" i="16"/>
  <c r="J370" i="16"/>
  <c r="R22" i="16"/>
  <c r="F564" i="16"/>
  <c r="H436" i="16"/>
  <c r="J362" i="16"/>
  <c r="J244" i="16"/>
  <c r="J178" i="16"/>
  <c r="E966" i="16"/>
  <c r="X966" i="16" s="1"/>
  <c r="H278" i="16"/>
  <c r="J2484" i="16"/>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H1358"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1070" i="16"/>
  <c r="G1070" i="16"/>
  <c r="G482" i="16"/>
  <c r="R244" i="16"/>
  <c r="H202" i="16"/>
  <c r="F392" i="16"/>
  <c r="I366" i="16"/>
  <c r="J102" i="16"/>
  <c r="E334" i="16"/>
  <c r="F158" i="16"/>
  <c r="R360" i="16"/>
  <c r="F2384" i="16"/>
  <c r="I424" i="16"/>
  <c r="F568" i="16"/>
  <c r="G556" i="16"/>
  <c r="R442" i="16"/>
  <c r="E2384" i="16"/>
  <c r="X2384" i="16" s="1"/>
  <c r="H1390" i="16"/>
  <c r="J910" i="16"/>
  <c r="G33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E96"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I134"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I138" i="16"/>
  <c r="I1720" i="16"/>
  <c r="E784" i="16"/>
  <c r="X784" i="16" s="1"/>
  <c r="J1748" i="16"/>
  <c r="J1408" i="16"/>
  <c r="I1648" i="16"/>
  <c r="H2466" i="16"/>
  <c r="F1904" i="16"/>
  <c r="I516" i="16"/>
  <c r="G1628" i="16"/>
  <c r="G198" i="16"/>
  <c r="I1234" i="16"/>
  <c r="R826" i="16"/>
  <c r="R518" i="16"/>
  <c r="H176" i="16"/>
  <c r="F2224" i="16"/>
  <c r="G788" i="16"/>
  <c r="G648" i="16"/>
  <c r="R62" i="16"/>
  <c r="E570" i="16"/>
  <c r="I1364" i="16"/>
  <c r="I314" i="16"/>
  <c r="E524" i="16"/>
  <c r="G116" i="16"/>
  <c r="H2444" i="16"/>
  <c r="F666"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1906" i="16"/>
  <c r="E320" i="16"/>
  <c r="H220" i="16"/>
  <c r="F712" i="16"/>
  <c r="F1750" i="16"/>
  <c r="E1694" i="16"/>
  <c r="X1694" i="16" s="1"/>
  <c r="F2244" i="16"/>
  <c r="H1458" i="16"/>
  <c r="J2318" i="16"/>
  <c r="F2446" i="16"/>
  <c r="H1948" i="16"/>
  <c r="J1590" i="16"/>
  <c r="E182" i="16"/>
  <c r="F198" i="16"/>
  <c r="E248" i="16"/>
  <c r="G1530" i="16"/>
  <c r="E612" i="16"/>
  <c r="X612" i="16" s="1"/>
  <c r="H612" i="16"/>
  <c r="G1640" i="16"/>
  <c r="F1656" i="16"/>
  <c r="F2490" i="16"/>
  <c r="G1542" i="16"/>
  <c r="G1028"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I1384" i="16"/>
  <c r="R2342" i="16"/>
  <c r="F128" i="16"/>
  <c r="H650" i="16"/>
  <c r="H1572" i="16"/>
  <c r="F2504" i="16"/>
  <c r="H404" i="16"/>
  <c r="J1940" i="16"/>
  <c r="I338"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F2482" i="16"/>
  <c r="J1670" i="16"/>
  <c r="J272" i="16"/>
  <c r="E1984" i="16"/>
  <c r="X1984" i="16" s="1"/>
  <c r="R2372" i="16"/>
  <c r="R1406" i="16"/>
  <c r="H1654" i="16"/>
  <c r="G544" i="16"/>
  <c r="H85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H60" i="16"/>
  <c r="I2224" i="16"/>
  <c r="R288" i="16"/>
  <c r="E166" i="16"/>
  <c r="E2188" i="16"/>
  <c r="X2188" i="16" s="1"/>
  <c r="H58" i="16"/>
  <c r="H1172" i="16"/>
  <c r="R98" i="16"/>
  <c r="H458" i="16"/>
  <c r="E86" i="16"/>
  <c r="F314" i="16"/>
  <c r="J780" i="16"/>
  <c r="H1724" i="16"/>
  <c r="D49" i="4"/>
  <c r="D43" i="4"/>
  <c r="B50" i="4"/>
  <c r="A35" i="10" s="1"/>
  <c r="B56" i="4"/>
  <c r="A40" i="10" s="1"/>
  <c r="A25" i="10"/>
  <c r="B62" i="4"/>
  <c r="A45" i="10" s="1"/>
  <c r="D61" i="4"/>
  <c r="B64" i="4"/>
  <c r="A47" i="10" s="1"/>
  <c r="D68" i="4"/>
  <c r="D31" i="4"/>
  <c r="B46" i="4"/>
  <c r="A32" i="10" s="1"/>
  <c r="A17" i="10"/>
  <c r="B34" i="4"/>
  <c r="A22" i="10" s="1"/>
  <c r="D35" i="10"/>
  <c r="C35" i="10"/>
  <c r="A27" i="10"/>
  <c r="B52" i="4"/>
  <c r="A37" i="10" s="1"/>
  <c r="B61" i="4"/>
  <c r="A44" i="10" s="1"/>
  <c r="A26" i="10"/>
  <c r="B73" i="4"/>
  <c r="A53" i="10" s="1"/>
  <c r="B75" i="4"/>
  <c r="A54" i="10" s="1"/>
  <c r="B79" i="4"/>
  <c r="A56" i="10" s="1"/>
  <c r="B43" i="4"/>
  <c r="A29" i="10" s="1"/>
  <c r="B55" i="4"/>
  <c r="A39" i="10" s="1"/>
  <c r="B77" i="4"/>
  <c r="A55" i="10" s="1"/>
  <c r="B71" i="4"/>
  <c r="A51" i="10" s="1"/>
  <c r="B81" i="4"/>
  <c r="A58" i="10" s="1"/>
  <c r="B49" i="4"/>
  <c r="A34" i="10" s="1"/>
  <c r="B85" i="4"/>
  <c r="A60" i="10" s="1"/>
  <c r="G20" i="10"/>
  <c r="H20" i="10" s="1"/>
  <c r="C41" i="10" l="1"/>
  <c r="C36" i="10"/>
  <c r="C33" i="10"/>
  <c r="C26" i="10"/>
  <c r="B53" i="4"/>
  <c r="A38" i="10" s="1"/>
  <c r="C16" i="10"/>
  <c r="C32" i="10"/>
  <c r="C30" i="10"/>
  <c r="C21" i="10"/>
  <c r="A16" i="10"/>
  <c r="C17" i="10"/>
  <c r="C15" i="10"/>
  <c r="C48" i="10"/>
  <c r="C43" i="10"/>
  <c r="C28" i="10"/>
  <c r="C22" i="10"/>
  <c r="C45" i="10"/>
  <c r="C13" i="10"/>
  <c r="A15" i="10"/>
  <c r="B45" i="4"/>
  <c r="A31" i="10" s="1"/>
  <c r="G68" i="4"/>
  <c r="B63" i="4"/>
  <c r="A46" i="10" s="1"/>
  <c r="G49" i="4"/>
  <c r="G61" i="4"/>
  <c r="G55" i="4"/>
  <c r="G31" i="4"/>
  <c r="B57" i="4"/>
  <c r="A41" i="10" s="1"/>
  <c r="G37" i="4"/>
  <c r="J1504" i="16"/>
  <c r="R2326" i="16"/>
  <c r="R1842" i="16"/>
  <c r="J1620" i="16"/>
  <c r="R1246" i="16"/>
  <c r="J1936" i="16"/>
  <c r="I1936" i="16"/>
  <c r="H2104" i="16"/>
  <c r="G2216" i="16"/>
  <c r="F1832" i="16"/>
  <c r="J1302" i="16"/>
  <c r="F1420" i="16"/>
  <c r="R1158" i="16"/>
  <c r="F1400" i="16"/>
  <c r="I2018" i="16"/>
  <c r="G2128" i="16"/>
  <c r="H2192" i="16"/>
  <c r="E1363" i="16"/>
  <c r="X1363" i="16" s="1"/>
  <c r="E1620" i="16"/>
  <c r="X1620" i="16" s="1"/>
  <c r="H869" i="16"/>
  <c r="E965" i="16"/>
  <c r="X965" i="16" s="1"/>
  <c r="J1023" i="16"/>
  <c r="F825" i="16"/>
  <c r="E825" i="16"/>
  <c r="X825" i="16" s="1"/>
  <c r="C27" i="10"/>
  <c r="C46" i="10"/>
  <c r="C37" i="10"/>
  <c r="C6" i="10"/>
  <c r="G2264" i="16"/>
  <c r="J2264" i="16"/>
  <c r="H2264" i="16"/>
  <c r="F2264" i="16"/>
  <c r="B47" i="4"/>
  <c r="A33" i="10" s="1"/>
  <c r="G1312" i="16"/>
  <c r="H1544" i="16"/>
  <c r="I2082" i="16"/>
  <c r="I2466" i="16"/>
  <c r="E2418" i="16"/>
  <c r="X2418" i="16" s="1"/>
  <c r="E1076" i="16"/>
  <c r="X1076" i="16" s="1"/>
  <c r="F1504" i="16"/>
  <c r="E1612" i="16"/>
  <c r="X1612" i="16" s="1"/>
  <c r="G1812" i="16"/>
  <c r="G1832" i="16"/>
  <c r="E1842" i="16"/>
  <c r="X1842" i="16" s="1"/>
  <c r="J2064" i="16"/>
  <c r="E2192" i="16"/>
  <c r="X2192" i="16" s="1"/>
  <c r="G2290" i="16"/>
  <c r="J2326" i="16"/>
  <c r="G2418" i="16"/>
  <c r="I2448" i="16"/>
  <c r="F2448" i="16"/>
  <c r="G1719" i="16"/>
  <c r="H1641" i="16"/>
  <c r="I917" i="16"/>
  <c r="E1302" i="16"/>
  <c r="X1302" i="16" s="1"/>
  <c r="I1077" i="16"/>
  <c r="F991" i="16"/>
  <c r="E821" i="16"/>
  <c r="X821" i="16" s="1"/>
  <c r="F863" i="16"/>
  <c r="F965" i="16"/>
  <c r="J975" i="16"/>
  <c r="R2338" i="16"/>
  <c r="J837" i="16"/>
  <c r="H853" i="16"/>
  <c r="F995" i="16"/>
  <c r="R975" i="16"/>
  <c r="H1023" i="16"/>
  <c r="E1023" i="16"/>
  <c r="X1023" i="16" s="1"/>
  <c r="F807" i="16"/>
  <c r="F819" i="16"/>
  <c r="R821" i="16"/>
  <c r="R823" i="16"/>
  <c r="H847" i="16"/>
  <c r="J859" i="16"/>
  <c r="E879" i="16"/>
  <c r="X879" i="16" s="1"/>
  <c r="G883" i="16"/>
  <c r="G895" i="16"/>
  <c r="R919" i="16"/>
  <c r="H933" i="16"/>
  <c r="J951" i="16"/>
  <c r="F955" i="16"/>
  <c r="E979" i="16"/>
  <c r="X979" i="16" s="1"/>
  <c r="J981" i="16"/>
  <c r="H991" i="16"/>
  <c r="E1011" i="16"/>
  <c r="X1011" i="16" s="1"/>
  <c r="J1013" i="16"/>
  <c r="R1027" i="16"/>
  <c r="E1077" i="16"/>
  <c r="X1077" i="16" s="1"/>
  <c r="R1312" i="16"/>
  <c r="R1373" i="16"/>
  <c r="E1130" i="16"/>
  <c r="X1130" i="16" s="1"/>
  <c r="G1576" i="16"/>
  <c r="I2338" i="16"/>
  <c r="F1102" i="16"/>
  <c r="E1138" i="16"/>
  <c r="X1138" i="16" s="1"/>
  <c r="J1156" i="16"/>
  <c r="I1194" i="16"/>
  <c r="H1246" i="16"/>
  <c r="H1312" i="16"/>
  <c r="E1544" i="16"/>
  <c r="X1544" i="16" s="1"/>
  <c r="G1738" i="16"/>
  <c r="R1936" i="16"/>
  <c r="H1936" i="16"/>
  <c r="J2082" i="16"/>
  <c r="F2104" i="16"/>
  <c r="G2104" i="16"/>
  <c r="J2198" i="16"/>
  <c r="E2198" i="16"/>
  <c r="X2198" i="16" s="1"/>
  <c r="J2216" i="16"/>
  <c r="H2216" i="16"/>
  <c r="I2326" i="16"/>
  <c r="H1832" i="16"/>
  <c r="H1290" i="16"/>
  <c r="E1386" i="16"/>
  <c r="X1386" i="16" s="1"/>
  <c r="H2078" i="16"/>
  <c r="J1960" i="16"/>
  <c r="F1170" i="16"/>
  <c r="E1082" i="16"/>
  <c r="X1082" i="16" s="1"/>
  <c r="G1158" i="16"/>
  <c r="H1158" i="16"/>
  <c r="I1226" i="16"/>
  <c r="H1400" i="16"/>
  <c r="I1400" i="16"/>
  <c r="I1504" i="16"/>
  <c r="H1612" i="16"/>
  <c r="E1684" i="16"/>
  <c r="X1684" i="16" s="1"/>
  <c r="H1812" i="16"/>
  <c r="I1832" i="16"/>
  <c r="J1842" i="16"/>
  <c r="G1872" i="16"/>
  <c r="J2018" i="16"/>
  <c r="E2064" i="16"/>
  <c r="X2064" i="16" s="1"/>
  <c r="F2064" i="16"/>
  <c r="H2128" i="16"/>
  <c r="G2192" i="16"/>
  <c r="J2192" i="16"/>
  <c r="E2290" i="16"/>
  <c r="X2290" i="16" s="1"/>
  <c r="E2326" i="16"/>
  <c r="X2326" i="16" s="1"/>
  <c r="H2326" i="16"/>
  <c r="I2418" i="16"/>
  <c r="J2418" i="16"/>
  <c r="G2448" i="16"/>
  <c r="E2448" i="16"/>
  <c r="X2448" i="16" s="1"/>
  <c r="J2466" i="16"/>
  <c r="R1385" i="16"/>
  <c r="R1719" i="16"/>
  <c r="R1641" i="16"/>
  <c r="H1385" i="16"/>
  <c r="E1489" i="16"/>
  <c r="X1489" i="16" s="1"/>
  <c r="G1641" i="16"/>
  <c r="E1793" i="16"/>
  <c r="X1793" i="16" s="1"/>
  <c r="I883" i="16"/>
  <c r="E981" i="16"/>
  <c r="X981" i="16" s="1"/>
  <c r="I997" i="16"/>
  <c r="I1023" i="16"/>
  <c r="I933" i="16"/>
  <c r="F1011" i="16"/>
  <c r="H949" i="16"/>
  <c r="H2338" i="16"/>
  <c r="E853" i="16"/>
  <c r="X853" i="16" s="1"/>
  <c r="I995" i="16"/>
  <c r="R853" i="16"/>
  <c r="F951" i="16"/>
  <c r="F791" i="16"/>
  <c r="E991" i="16"/>
  <c r="X991" i="16" s="1"/>
  <c r="J1011" i="16"/>
  <c r="I821" i="16"/>
  <c r="I965" i="16"/>
  <c r="J979" i="16"/>
  <c r="I951" i="16"/>
  <c r="H1610" i="16"/>
  <c r="R807" i="16"/>
  <c r="R1155" i="16"/>
  <c r="H863" i="16"/>
  <c r="G863" i="16"/>
  <c r="I791" i="16"/>
  <c r="J807" i="16"/>
  <c r="J819" i="16"/>
  <c r="G823" i="16"/>
  <c r="H837" i="16"/>
  <c r="J847" i="16"/>
  <c r="F853" i="16"/>
  <c r="G859" i="16"/>
  <c r="E869" i="16"/>
  <c r="X869" i="16" s="1"/>
  <c r="G879" i="16"/>
  <c r="E883" i="16"/>
  <c r="X883" i="16" s="1"/>
  <c r="F885" i="16"/>
  <c r="J895" i="16"/>
  <c r="R899" i="16"/>
  <c r="H899" i="16"/>
  <c r="R901" i="16"/>
  <c r="G917" i="16"/>
  <c r="E919" i="16"/>
  <c r="X919" i="16" s="1"/>
  <c r="I919" i="16"/>
  <c r="I923" i="16"/>
  <c r="J923" i="16"/>
  <c r="H935" i="16"/>
  <c r="F939" i="16"/>
  <c r="G939" i="16"/>
  <c r="R951" i="16"/>
  <c r="E955" i="16"/>
  <c r="X955" i="16" s="1"/>
  <c r="H955" i="16"/>
  <c r="H975" i="16"/>
  <c r="H981" i="16"/>
  <c r="J991" i="16"/>
  <c r="E995" i="16"/>
  <c r="X995" i="16" s="1"/>
  <c r="E997" i="16"/>
  <c r="X997" i="16" s="1"/>
  <c r="G1007" i="16"/>
  <c r="I1011" i="16"/>
  <c r="H1013" i="16"/>
  <c r="J1027" i="16"/>
  <c r="J1077" i="16"/>
  <c r="E1155" i="16"/>
  <c r="X1155" i="16" s="1"/>
  <c r="I1312" i="16"/>
  <c r="I1373" i="16"/>
  <c r="F1373" i="16"/>
  <c r="R1738" i="16"/>
  <c r="H1770" i="16"/>
  <c r="E2338" i="16"/>
  <c r="X2338" i="16" s="1"/>
  <c r="G2367" i="16"/>
  <c r="G1076" i="16"/>
  <c r="J949" i="16"/>
  <c r="F869" i="16"/>
  <c r="R965" i="16"/>
  <c r="R1023" i="16"/>
  <c r="F1620" i="16"/>
  <c r="I981" i="16"/>
  <c r="G1363" i="16"/>
  <c r="G1246" i="16"/>
  <c r="I795" i="16"/>
  <c r="F949" i="16"/>
  <c r="F1363" i="16"/>
  <c r="E909" i="16"/>
  <c r="X909" i="16" s="1"/>
  <c r="H909" i="16"/>
  <c r="E1005" i="16"/>
  <c r="X1005" i="16" s="1"/>
  <c r="R1005" i="16"/>
  <c r="G1460" i="16"/>
  <c r="E1460" i="16"/>
  <c r="X1460" i="16" s="1"/>
  <c r="R1460" i="16"/>
  <c r="F1460" i="16"/>
  <c r="R1524" i="16"/>
  <c r="H1524" i="16"/>
  <c r="E1524" i="16"/>
  <c r="X1524" i="16" s="1"/>
  <c r="C23" i="10"/>
  <c r="R1386" i="16"/>
  <c r="E2210" i="16"/>
  <c r="X2210" i="16" s="1"/>
  <c r="R2054" i="16"/>
  <c r="R1102" i="16"/>
  <c r="J1738" i="16"/>
  <c r="E2104" i="16"/>
  <c r="X2104" i="16" s="1"/>
  <c r="G2198" i="16"/>
  <c r="I2198" i="16"/>
  <c r="F1872" i="16"/>
  <c r="H1130" i="16"/>
  <c r="I1770" i="16"/>
  <c r="I1386" i="16"/>
  <c r="G1400" i="16"/>
  <c r="H1684" i="16"/>
  <c r="F1684" i="16"/>
  <c r="E1812" i="16"/>
  <c r="X1812" i="16" s="1"/>
  <c r="F1842" i="16"/>
  <c r="E1872" i="16"/>
  <c r="X1872" i="16" s="1"/>
  <c r="R2064" i="16"/>
  <c r="F2128" i="16"/>
  <c r="F2418" i="16"/>
  <c r="E2466" i="16"/>
  <c r="X2466" i="16" s="1"/>
  <c r="G2082" i="16"/>
  <c r="E807" i="16"/>
  <c r="X807" i="16" s="1"/>
  <c r="G979" i="16"/>
  <c r="H2082" i="16"/>
  <c r="H919" i="16"/>
  <c r="J997" i="16"/>
  <c r="H859" i="16"/>
  <c r="G1027" i="16"/>
  <c r="J919" i="16"/>
  <c r="E859" i="16"/>
  <c r="X859" i="16" s="1"/>
  <c r="F1077" i="16"/>
  <c r="J965" i="16"/>
  <c r="J791" i="16"/>
  <c r="F837" i="16"/>
  <c r="J853" i="16"/>
  <c r="E863" i="16"/>
  <c r="X863" i="16" s="1"/>
  <c r="G869" i="16"/>
  <c r="F883" i="16"/>
  <c r="J885" i="16"/>
  <c r="I899" i="16"/>
  <c r="I901" i="16"/>
  <c r="E917" i="16"/>
  <c r="X917" i="16" s="1"/>
  <c r="R923" i="16"/>
  <c r="R935" i="16"/>
  <c r="H939" i="16"/>
  <c r="E975" i="16"/>
  <c r="X975" i="16" s="1"/>
  <c r="R995" i="16"/>
  <c r="H997" i="16"/>
  <c r="H1007" i="16"/>
  <c r="I1155" i="16"/>
  <c r="J1246" i="16"/>
  <c r="G1302" i="16"/>
  <c r="H1373" i="16"/>
  <c r="E1738" i="16"/>
  <c r="X1738" i="16" s="1"/>
  <c r="J2210" i="16"/>
  <c r="B65" i="4"/>
  <c r="A48" i="10" s="1"/>
  <c r="G1290" i="16"/>
  <c r="I1224" i="16"/>
  <c r="E2264" i="16"/>
  <c r="X2264" i="16" s="1"/>
  <c r="B35" i="4"/>
  <c r="A23" i="10" s="1"/>
  <c r="B59" i="4"/>
  <c r="A43" i="10" s="1"/>
  <c r="J1312" i="16"/>
  <c r="E1832" i="16"/>
  <c r="X1832" i="16" s="1"/>
  <c r="H1386" i="16"/>
  <c r="H1224" i="16"/>
  <c r="I1302" i="16"/>
  <c r="J2078" i="16"/>
  <c r="E1770" i="16"/>
  <c r="X1770" i="16" s="1"/>
  <c r="R1042" i="16"/>
  <c r="R1210" i="16"/>
  <c r="I1146" i="16"/>
  <c r="R2264" i="16"/>
  <c r="E1034" i="16"/>
  <c r="X1034" i="16" s="1"/>
  <c r="G1102" i="16"/>
  <c r="R1138" i="16"/>
  <c r="H1156" i="16"/>
  <c r="F1224" i="16"/>
  <c r="I1544" i="16"/>
  <c r="F1936" i="16"/>
  <c r="E2082" i="16"/>
  <c r="X2082" i="16" s="1"/>
  <c r="G2270" i="16"/>
  <c r="R1612" i="16"/>
  <c r="H2210" i="16"/>
  <c r="I2210" i="16"/>
  <c r="R2210" i="16"/>
  <c r="I2264" i="16"/>
  <c r="F1046" i="16"/>
  <c r="E2054" i="16"/>
  <c r="X2054" i="16" s="1"/>
  <c r="R1620" i="16"/>
  <c r="J2338" i="16"/>
  <c r="I1082" i="16"/>
  <c r="F1158" i="16"/>
  <c r="E1158" i="16"/>
  <c r="X1158" i="16" s="1"/>
  <c r="R1226" i="16"/>
  <c r="R1400" i="16"/>
  <c r="G1504" i="16"/>
  <c r="R1684" i="16"/>
  <c r="J1812" i="16"/>
  <c r="G1842" i="16"/>
  <c r="I1872" i="16"/>
  <c r="H1872" i="16"/>
  <c r="G2064" i="16"/>
  <c r="R2128" i="16"/>
  <c r="F2192" i="16"/>
  <c r="J2290" i="16"/>
  <c r="E2367" i="16"/>
  <c r="X2367" i="16" s="1"/>
  <c r="F1719" i="16"/>
  <c r="G885" i="16"/>
  <c r="F847" i="16"/>
  <c r="G995" i="16"/>
  <c r="G935" i="16"/>
  <c r="J939" i="16"/>
  <c r="F917" i="16"/>
  <c r="J1770" i="16"/>
  <c r="H1027" i="16"/>
  <c r="H1155" i="16"/>
  <c r="R1007" i="16"/>
  <c r="G821" i="16"/>
  <c r="I979" i="16"/>
  <c r="G819" i="16"/>
  <c r="I955" i="16"/>
  <c r="E2354" i="16"/>
  <c r="X2354" i="16" s="1"/>
  <c r="F1155" i="16"/>
  <c r="G791" i="16"/>
  <c r="J1007" i="16"/>
  <c r="E823" i="16"/>
  <c r="X823" i="16" s="1"/>
  <c r="G923" i="16"/>
  <c r="H979" i="16"/>
  <c r="E935" i="16"/>
  <c r="X935" i="16" s="1"/>
  <c r="F859" i="16"/>
  <c r="R991" i="16"/>
  <c r="J933" i="16"/>
  <c r="J879" i="16"/>
  <c r="I949" i="16"/>
  <c r="H821" i="16"/>
  <c r="E949" i="16"/>
  <c r="X949" i="16" s="1"/>
  <c r="I807" i="16"/>
  <c r="E819" i="16"/>
  <c r="X819" i="16" s="1"/>
  <c r="I823" i="16"/>
  <c r="R837" i="16"/>
  <c r="I847" i="16"/>
  <c r="J883" i="16"/>
  <c r="I885" i="16"/>
  <c r="E895" i="16"/>
  <c r="X895" i="16" s="1"/>
  <c r="F895" i="16"/>
  <c r="F901" i="16"/>
  <c r="H917" i="16"/>
  <c r="F923" i="16"/>
  <c r="E933" i="16"/>
  <c r="X933" i="16" s="1"/>
  <c r="F935" i="16"/>
  <c r="I939" i="16"/>
  <c r="R955" i="16"/>
  <c r="G981" i="16"/>
  <c r="E1013" i="16"/>
  <c r="X1013" i="16" s="1"/>
  <c r="F1013" i="16"/>
  <c r="F1027" i="16"/>
  <c r="G1046" i="16"/>
  <c r="R1077" i="16"/>
  <c r="E1970" i="16"/>
  <c r="X1970" i="16" s="1"/>
  <c r="G933" i="16"/>
  <c r="I1620" i="16"/>
  <c r="G1620" i="16"/>
  <c r="I1363" i="16"/>
  <c r="G2258" i="16"/>
  <c r="R2258" i="16"/>
  <c r="D18" i="10"/>
  <c r="K65" i="10"/>
  <c r="C65" i="10" s="1"/>
  <c r="F58" i="10"/>
  <c r="H58" i="10" s="1"/>
  <c r="D58" i="10" s="1"/>
  <c r="H50" i="10"/>
  <c r="D50" i="10" s="1"/>
  <c r="F56" i="10"/>
  <c r="H56" i="10" s="1"/>
  <c r="D56" i="10" s="1"/>
  <c r="F59" i="10"/>
  <c r="H59" i="10" s="1"/>
  <c r="F55" i="10"/>
  <c r="H55" i="10" s="1"/>
  <c r="D55" i="10" s="1"/>
  <c r="F53" i="10"/>
  <c r="H53" i="10" s="1"/>
  <c r="D53" i="10" s="1"/>
  <c r="F51" i="10"/>
  <c r="F60" i="10"/>
  <c r="H60" i="10" s="1"/>
  <c r="F54" i="10"/>
  <c r="H54" i="10" s="1"/>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G62" i="10"/>
  <c r="H62" i="10" s="1"/>
  <c r="D62" i="10" s="1"/>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X5"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R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R15" i="16"/>
  <c r="R31" i="16"/>
  <c r="R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R23" i="16"/>
  <c r="R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H65" i="10" s="1"/>
  <c r="D65" i="10" s="1"/>
  <c r="G64" i="10"/>
  <c r="H64" i="10" s="1"/>
  <c r="D64" i="10" s="1"/>
  <c r="G63" i="10"/>
  <c r="H63" i="10" s="1"/>
  <c r="D63" i="10" s="1"/>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S5" i="16"/>
  <c r="C64" i="10" l="1"/>
  <c r="C63" i="10"/>
  <c r="C56" i="10"/>
  <c r="C60" i="10"/>
  <c r="D60" i="10"/>
  <c r="D59" i="10"/>
  <c r="C59" i="10"/>
  <c r="C55" i="10"/>
  <c r="C58" i="10"/>
  <c r="C50" i="10"/>
  <c r="F52" i="10"/>
  <c r="H52" i="10" s="1"/>
  <c r="H51" i="10"/>
  <c r="C53" i="10"/>
  <c r="D54" i="10"/>
  <c r="C54" i="10"/>
  <c r="X175" i="16"/>
  <c r="X127" i="16"/>
  <c r="X95" i="16"/>
  <c r="X119" i="16"/>
  <c r="X63" i="16"/>
  <c r="X7" i="16"/>
  <c r="X87" i="16"/>
  <c r="X71" i="16"/>
  <c r="X135" i="16"/>
  <c r="X103" i="16"/>
  <c r="X55" i="16"/>
  <c r="X39" i="16"/>
  <c r="X23" i="16"/>
  <c r="X159" i="16"/>
  <c r="X111" i="16"/>
  <c r="X79" i="16"/>
  <c r="X47" i="16"/>
  <c r="X31" i="16"/>
  <c r="X167" i="16"/>
  <c r="X151" i="16"/>
  <c r="X143" i="16"/>
  <c r="X15" i="16"/>
  <c r="G66" i="10"/>
  <c r="D52" i="10" l="1"/>
  <c r="C52" i="10"/>
  <c r="D51" i="10"/>
  <c r="C51" i="10"/>
  <c r="H66" i="10"/>
  <c r="H67" i="10" s="1"/>
  <c r="D2" i="10" s="1"/>
  <c r="C6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<sst xmlns="http://schemas.openxmlformats.org/spreadsheetml/2006/main" count="21999" uniqueCount="15464">
  <si>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</si>
  <si>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</si>
  <si>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</si>
  <si>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</si>
  <si>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</si>
  <si>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</si>
  <si>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</si>
  <si>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</si>
  <si>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</si>
  <si>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</si>
  <si>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</si>
  <si>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</si>
  <si>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</si>
  <si>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</si>
  <si>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</si>
  <si>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</si>
  <si>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</si>
  <si>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</si>
  <si>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</si>
  <si>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</si>
  <si>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</si>
  <si>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</si>
  <si>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</si>
  <si>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</si>
  <si>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</si>
  <si>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</si>
  <si>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</si>
  <si>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</si>
  <si>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</si>
  <si>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</si>
  <si>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</si>
  <si>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</si>
  <si>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</si>
  <si>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</si>
  <si>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</si>
  <si>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</si>
  <si>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</si>
  <si>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</si>
  <si>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</si>
  <si>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</si>
  <si>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</si>
  <si>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</si>
  <si>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</si>
  <si>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</si>
  <si>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</si>
  <si>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</si>
  <si>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</si>
  <si>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</si>
  <si>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</si>
  <si>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</si>
  <si>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</si>
  <si>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</si>
  <si>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</si>
  <si>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</si>
  <si>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</si>
  <si>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</si>
  <si>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</si>
  <si>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</si>
  <si>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</si>
  <si>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</si>
  <si>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</si>
  <si>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</si>
  <si>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</si>
  <si>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</si>
  <si>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</si>
  <si>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</si>
  <si>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</si>
  <si>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</si>
  <si>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</si>
  <si>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</si>
  <si>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</si>
  <si>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</si>
  <si>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</si>
  <si>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</si>
  <si>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</si>
  <si>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</si>
  <si>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</si>
  <si>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</si>
  <si>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</si>
  <si>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</si>
  <si>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</si>
  <si>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</si>
  <si>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</si>
  <si>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</si>
  <si>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</si>
  <si>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</si>
  <si>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</si>
  <si>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</si>
  <si>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</si>
  <si>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</si>
  <si>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</si>
  <si>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</si>
  <si>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</si>
  <si>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</si>
  <si>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</si>
  <si>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</si>
  <si>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</si>
  <si>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</si>
  <si>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</si>
  <si>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</si>
  <si>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</si>
  <si>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</si>
  <si>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</si>
  <si>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</si>
  <si>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</si>
  <si>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</si>
  <si>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</si>
  <si>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</si>
  <si>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</si>
  <si>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</si>
  <si>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</si>
  <si>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</si>
  <si>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</si>
  <si>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</si>
  <si>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</si>
  <si>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</si>
  <si>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</si>
  <si>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</si>
  <si>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</si>
  <si>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</si>
  <si>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</si>
  <si>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</si>
  <si>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</si>
  <si>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</si>
  <si>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</si>
  <si>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</si>
  <si>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</si>
  <si>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</si>
  <si>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</si>
  <si>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</si>
  <si>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</si>
  <si>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</si>
  <si>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</si>
  <si>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</si>
  <si>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</si>
  <si>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</si>
  <si>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</si>
  <si>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</si>
  <si>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</si>
  <si>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</si>
  <si>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</si>
  <si>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</si>
  <si>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</si>
  <si>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</si>
  <si>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</si>
  <si>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</si>
  <si>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</si>
  <si>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</si>
  <si>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</si>
  <si>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</si>
  <si>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</si>
  <si>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</si>
  <si>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</si>
  <si>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</si>
  <si>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</si>
  <si>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</si>
  <si>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</si>
  <si>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</si>
  <si>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</si>
  <si>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</si>
  <si>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</si>
  <si>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</si>
  <si>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</si>
  <si>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</si>
  <si>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</si>
  <si>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</si>
  <si>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</si>
  <si>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</si>
  <si>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</si>
  <si>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</si>
  <si>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</si>
  <si>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</si>
  <si>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</si>
  <si>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</si>
  <si>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</si>
  <si>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</si>
  <si>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</si>
  <si>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</si>
  <si>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</si>
  <si>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</si>
  <si>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</si>
  <si>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</si>
  <si>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</si>
  <si>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</si>
  <si>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</si>
  <si>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</si>
  <si>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</si>
  <si>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</si>
  <si>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</si>
  <si>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</si>
  <si>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</si>
  <si>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</si>
  <si>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</si>
  <si>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</si>
  <si>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</si>
  <si>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</si>
  <si>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</si>
  <si>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</si>
  <si>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</si>
  <si>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</si>
  <si>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</si>
  <si>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</si>
  <si>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</si>
  <si>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</si>
  <si>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</si>
  <si>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</si>
  <si>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</si>
  <si>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</si>
  <si>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</si>
  <si>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</si>
  <si>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</si>
  <si>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</si>
  <si>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</si>
  <si>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</si>
  <si>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</si>
  <si>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</si>
  <si>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</si>
  <si>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</si>
  <si>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</si>
  <si>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</si>
  <si>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</si>
  <si>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</si>
  <si>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</si>
  <si>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</si>
  <si>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</si>
  <si>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</si>
  <si>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</si>
  <si>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</si>
  <si>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</si>
  <si>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</si>
  <si>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</si>
  <si>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</si>
  <si>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</si>
  <si>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</si>
  <si>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</si>
  <si>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</si>
  <si>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</si>
  <si>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</si>
  <si>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</si>
  <si>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</si>
  <si>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</si>
  <si>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</si>
  <si>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</si>
  <si>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</si>
  <si>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</si>
  <si>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</si>
  <si>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</si>
  <si>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</si>
  <si>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</si>
  <si>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</si>
  <si>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</si>
  <si>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</si>
  <si>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</si>
  <si>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</si>
  <si>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</si>
  <si>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</si>
  <si>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</si>
  <si>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</si>
  <si>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</si>
  <si>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</si>
  <si>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</si>
  <si>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</si>
  <si>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</si>
  <si>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</si>
  <si>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</si>
  <si>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</si>
  <si>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</si>
  <si>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</si>
  <si>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</si>
  <si>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</si>
  <si>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</si>
  <si>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</si>
  <si>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</si>
  <si>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</si>
  <si>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</si>
  <si>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</si>
  <si>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</si>
  <si>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</si>
  <si>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</si>
  <si>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</si>
  <si>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</si>
  <si>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</si>
  <si>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</si>
  <si>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</si>
  <si>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</si>
  <si>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</si>
  <si>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</si>
  <si>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</si>
  <si>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</si>
  <si>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</si>
  <si>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</si>
  <si>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</si>
  <si>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</si>
  <si>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</si>
  <si>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</si>
  <si>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</si>
  <si>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</si>
  <si>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</si>
  <si>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</si>
  <si>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</si>
  <si>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</si>
  <si>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</si>
  <si>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</si>
  <si>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</si>
  <si>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</si>
  <si>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</si>
  <si>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</si>
  <si>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</si>
  <si>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</si>
  <si>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</si>
  <si>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</si>
  <si>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</si>
  <si>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</si>
  <si>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</si>
  <si>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</si>
  <si>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</si>
  <si>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</si>
  <si>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</si>
  <si>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</si>
  <si>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</si>
  <si>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</si>
  <si>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</si>
  <si>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</si>
  <si>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</si>
  <si>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</si>
  <si>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</si>
  <si>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</si>
  <si>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</si>
  <si>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</si>
  <si>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</si>
  <si>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</si>
  <si>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</si>
  <si>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</si>
  <si>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</si>
  <si>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</si>
  <si>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</si>
  <si>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</si>
  <si>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</si>
  <si>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</si>
  <si>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</si>
  <si>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</si>
  <si>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</si>
  <si>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</si>
  <si>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</si>
  <si>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</si>
  <si>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</si>
  <si>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</si>
  <si>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</si>
  <si>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</si>
  <si>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</si>
  <si>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</si>
  <si>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</si>
  <si>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</si>
  <si>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</si>
  <si>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</si>
  <si>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</si>
  <si>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</si>
  <si>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</si>
  <si>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</si>
  <si>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</si>
  <si>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</si>
  <si>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</si>
  <si>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</si>
  <si>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</si>
  <si>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</si>
  <si>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</si>
  <si>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</si>
  <si>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</si>
  <si>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</si>
  <si>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</si>
  <si>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</si>
  <si>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</si>
  <si>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</si>
  <si>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</si>
  <si>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</si>
  <si>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</si>
  <si>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</si>
  <si>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</si>
  <si>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</si>
  <si>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</si>
  <si>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</si>
  <si>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</si>
  <si>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</si>
  <si>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</si>
  <si>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</si>
  <si>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</si>
  <si>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</si>
  <si>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</si>
  <si>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</si>
  <si>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</si>
  <si>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</si>
  <si>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</si>
  <si>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</si>
  <si>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</si>
  <si>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</si>
  <si>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</si>
  <si>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</si>
  <si>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</si>
  <si>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</si>
  <si>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</si>
  <si>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</si>
  <si>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</si>
  <si>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</si>
  <si>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</si>
  <si>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</si>
  <si>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</si>
  <si>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</si>
  <si>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</si>
  <si>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</si>
  <si>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</si>
  <si>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</si>
  <si>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</si>
  <si>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</si>
  <si>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</si>
  <si>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</si>
  <si>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</si>
  <si>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</si>
  <si>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</si>
  <si>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</si>
  <si>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</si>
  <si>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</si>
  <si>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</si>
  <si>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</si>
  <si>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</si>
  <si>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</si>
  <si>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</si>
  <si>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</si>
  <si>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</si>
  <si>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</si>
  <si>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</si>
  <si>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</si>
  <si>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</si>
  <si>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</si>
  <si>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</si>
  <si>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</si>
  <si>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</si>
  <si>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</si>
  <si>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</si>
  <si>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</si>
  <si>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</si>
  <si>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</si>
  <si>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</si>
  <si>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</si>
  <si>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</si>
  <si>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</si>
  <si>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</si>
  <si>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</si>
  <si>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</si>
  <si>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</si>
  <si>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</si>
  <si>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</si>
  <si>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</si>
  <si>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</si>
  <si>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</si>
  <si>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</si>
  <si>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</si>
  <si>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</si>
  <si>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</si>
  <si>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</si>
  <si>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</si>
  <si>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</si>
  <si>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</si>
  <si>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</si>
  <si>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</si>
  <si>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</si>
  <si>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</si>
  <si>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</si>
  <si>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</si>
  <si>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</si>
  <si>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</si>
  <si>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</si>
  <si>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</si>
  <si>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</si>
  <si>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</si>
  <si>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</si>
  <si>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</si>
  <si>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</si>
  <si>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</si>
  <si>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</si>
  <si>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</si>
  <si>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</si>
  <si>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</si>
  <si>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</si>
  <si>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</si>
  <si>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</si>
  <si>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</si>
  <si>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</si>
  <si>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</si>
  <si>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</si>
  <si>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</si>
  <si>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</si>
  <si>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</si>
  <si>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</si>
  <si>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</si>
  <si>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</si>
  <si>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</si>
  <si>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</si>
  <si>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</si>
  <si>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</si>
  <si>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</si>
  <si>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</si>
  <si>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</si>
  <si>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</si>
  <si>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</si>
  <si>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</si>
  <si>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</si>
  <si>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</si>
  <si>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</si>
  <si>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</si>
  <si>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</si>
  <si>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</si>
  <si>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</si>
  <si>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</si>
  <si>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</si>
  <si>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</si>
  <si>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</si>
  <si>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</si>
  <si>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</si>
  <si>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</si>
  <si>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</si>
  <si>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</si>
  <si>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</si>
  <si>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</si>
  <si>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</si>
  <si>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</si>
  <si>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</si>
  <si>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</si>
  <si>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</si>
  <si>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</si>
  <si>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</si>
  <si>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</si>
  <si>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</si>
  <si>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</si>
  <si>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</si>
  <si>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</si>
  <si>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</si>
  <si>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</si>
  <si>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</si>
  <si>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</si>
  <si>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</si>
  <si>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</si>
  <si>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</si>
  <si>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</si>
  <si>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</si>
  <si>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</si>
  <si>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</si>
  <si>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</si>
  <si>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</si>
  <si>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</si>
  <si>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</si>
  <si>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</si>
  <si>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</si>
  <si>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</si>
  <si>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</si>
  <si>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</si>
  <si>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</si>
  <si>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</si>
  <si>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</si>
  <si>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</si>
  <si>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</si>
  <si>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</si>
  <si>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</si>
  <si>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</si>
  <si>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</si>
  <si>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</si>
  <si>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</si>
  <si>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</si>
  <si>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</si>
  <si>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</si>
  <si>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</si>
  <si>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</si>
  <si>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</si>
  <si>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</si>
  <si>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</si>
  <si>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</si>
  <si>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</si>
  <si>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</si>
  <si>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</si>
  <si>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</si>
  <si>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</si>
  <si>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</si>
  <si>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</si>
  <si>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</si>
  <si>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</si>
  <si>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</si>
  <si>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</si>
  <si>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</si>
  <si>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</si>
  <si>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</si>
  <si>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</si>
  <si>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</si>
  <si>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</si>
  <si>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</si>
  <si>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</si>
  <si>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</si>
  <si>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</si>
  <si>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</si>
  <si>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</si>
  <si>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</si>
  <si>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</si>
  <si>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</si>
  <si>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</si>
  <si>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</si>
  <si>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</si>
  <si>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</si>
  <si>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</si>
  <si>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</si>
  <si>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</si>
  <si>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</si>
  <si>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</si>
  <si>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</si>
  <si>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</si>
  <si>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</si>
  <si>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</si>
  <si>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</si>
  <si>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</si>
  <si>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</si>
  <si>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</si>
  <si>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</si>
  <si>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</si>
  <si>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</si>
  <si>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</si>
  <si>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</si>
  <si>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</si>
  <si>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</si>
  <si>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</si>
  <si>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</si>
  <si>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</si>
  <si>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</si>
  <si>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</si>
  <si>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</si>
  <si>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</si>
  <si>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</si>
  <si>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</si>
  <si>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</si>
  <si>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</si>
  <si>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</si>
  <si>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</si>
  <si>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</si>
  <si>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</si>
  <si>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</si>
  <si>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</si>
  <si>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</si>
  <si>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</si>
  <si>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</si>
  <si>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</si>
  <si>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</si>
  <si>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</si>
  <si>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</si>
  <si>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</si>
  <si>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</si>
  <si>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</si>
  <si>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</si>
  <si>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</si>
  <si>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</si>
  <si>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</si>
  <si>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</si>
  <si>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</si>
  <si>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</si>
  <si>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</si>
  <si>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</si>
  <si>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</si>
  <si>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</si>
  <si>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</si>
  <si>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</si>
  <si>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</si>
  <si>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</si>
  <si>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</si>
  <si>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</si>
  <si>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</si>
  <si>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</si>
  <si>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</si>
  <si>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</si>
  <si>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</si>
  <si>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</si>
  <si>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</si>
  <si>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</si>
  <si>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</si>
  <si>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</si>
  <si>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</si>
  <si>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</si>
  <si>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</si>
  <si>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</si>
  <si>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</si>
  <si>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</si>
  <si>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</si>
  <si>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</si>
  <si>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</si>
  <si>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</si>
  <si>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</si>
  <si>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</si>
  <si>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</si>
  <si>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</si>
  <si>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</si>
  <si>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</si>
  <si>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</si>
  <si>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</si>
  <si>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</si>
  <si>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</si>
  <si>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</si>
  <si>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</si>
  <si>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</si>
  <si>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</si>
  <si>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</si>
  <si>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</si>
  <si>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</si>
  <si>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</si>
  <si>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</si>
  <si>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</si>
  <si>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</si>
  <si>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</si>
  <si>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</si>
  <si>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</si>
  <si>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</si>
  <si>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</si>
  <si>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</si>
  <si>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</si>
  <si>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</si>
  <si>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</si>
  <si>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</si>
  <si>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</si>
  <si>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</si>
  <si>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</si>
  <si>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</si>
  <si>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</si>
  <si>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</si>
  <si>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</si>
  <si>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</si>
  <si>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</si>
  <si>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</si>
  <si>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</si>
  <si>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</si>
  <si>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</si>
  <si>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</si>
  <si>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</si>
  <si>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</si>
  <si>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</si>
  <si>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</si>
  <si>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</si>
  <si>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</si>
  <si>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</si>
  <si>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</si>
  <si>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</si>
  <si>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</si>
  <si>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</si>
  <si>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</si>
  <si>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</si>
  <si>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</si>
  <si>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</si>
  <si>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</si>
  <si>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</si>
  <si>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</si>
  <si>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</si>
  <si>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</si>
  <si>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</si>
  <si>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</si>
  <si>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</si>
  <si>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</si>
  <si>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</si>
  <si>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</si>
  <si>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</si>
  <si>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</si>
  <si>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</si>
  <si>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</si>
  <si>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</si>
  <si>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</si>
  <si>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</si>
  <si>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</si>
  <si>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</si>
  <si>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</si>
  <si>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</si>
  <si>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</si>
  <si>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</si>
  <si>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</si>
  <si>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</si>
  <si>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</si>
  <si>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</si>
  <si>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</si>
  <si>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</si>
  <si>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</si>
  <si>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</si>
  <si>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</si>
  <si>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</si>
  <si>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</si>
  <si>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</si>
  <si>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</si>
  <si>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</si>
  <si>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</si>
  <si>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</si>
  <si>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</si>
  <si>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</si>
  <si>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</si>
  <si>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</si>
  <si>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</si>
  <si>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</si>
  <si>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</si>
  <si>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</si>
  <si>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</si>
  <si>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</si>
  <si>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</si>
  <si>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</si>
  <si>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</si>
  <si>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</si>
  <si>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</si>
  <si>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</si>
  <si>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</si>
  <si>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</si>
  <si>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</si>
  <si>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</si>
  <si>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</si>
  <si>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</si>
  <si>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</si>
  <si>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</si>
  <si>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</si>
  <si>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</si>
  <si>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</si>
  <si>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</si>
  <si>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</si>
  <si>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</si>
  <si>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</si>
  <si>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</si>
  <si>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</si>
  <si>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</si>
  <si>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</si>
  <si>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</si>
  <si>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</si>
  <si>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</si>
  <si>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</si>
  <si>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</si>
  <si>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</si>
  <si>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</si>
  <si>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</si>
  <si>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</si>
  <si>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</si>
  <si>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</si>
  <si>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</si>
  <si>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</si>
  <si>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</si>
  <si>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</si>
  <si>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</si>
  <si>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</si>
  <si>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</si>
  <si>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</si>
  <si>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</si>
  <si>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</si>
  <si>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</si>
  <si>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</si>
  <si>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</si>
  <si>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</si>
  <si>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</si>
  <si>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</si>
  <si>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</si>
  <si>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</si>
  <si>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</si>
  <si>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</si>
  <si>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</si>
  <si>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</si>
  <si>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</si>
  <si>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</si>
  <si>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</si>
  <si>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</si>
  <si>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</si>
  <si>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</si>
  <si>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</si>
  <si>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</si>
  <si>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</si>
  <si>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</si>
  <si>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</si>
  <si>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</si>
  <si>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</si>
  <si>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</si>
  <si>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</si>
  <si>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</si>
  <si>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</si>
  <si>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</si>
  <si>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</si>
  <si>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</si>
  <si>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</si>
  <si>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</si>
  <si>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</si>
  <si>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</si>
  <si>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</si>
  <si>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</si>
  <si>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</si>
  <si>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</si>
  <si>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</si>
  <si>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</si>
  <si>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</si>
  <si>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</si>
  <si>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</si>
  <si>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</si>
  <si>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</si>
  <si>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</si>
  <si>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</si>
  <si>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</si>
  <si>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</si>
  <si>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</si>
  <si>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</si>
  <si>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</si>
  <si>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</si>
  <si>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</si>
  <si>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</si>
  <si>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</si>
  <si>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</si>
  <si>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</si>
  <si>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</si>
  <si>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</si>
  <si>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</si>
  <si>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</si>
  <si>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</si>
  <si>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</si>
  <si>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</si>
  <si>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</si>
  <si>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</si>
  <si>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</si>
  <si>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</si>
  <si>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</si>
  <si>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</si>
  <si>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</si>
  <si>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</si>
  <si>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</si>
  <si>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</si>
  <si>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</si>
  <si>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</si>
  <si>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</si>
  <si>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</si>
  <si>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</si>
  <si>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</si>
  <si>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</si>
  <si>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</si>
  <si>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</si>
  <si>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</si>
  <si>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</si>
  <si>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</si>
  <si>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</si>
  <si>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</si>
  <si>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</si>
  <si>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</si>
  <si>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</si>
  <si>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</si>
  <si>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</si>
  <si>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</si>
  <si>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</si>
  <si>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</si>
  <si>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</si>
  <si>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</si>
  <si>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</si>
  <si>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</si>
  <si>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</si>
  <si>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</si>
  <si>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</si>
  <si>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</si>
  <si>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</si>
  <si>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</si>
  <si>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</si>
  <si>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</si>
  <si>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</si>
  <si>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</si>
  <si>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</si>
  <si>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</si>
  <si>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</si>
  <si>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</si>
  <si>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</si>
  <si>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</si>
  <si>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</si>
  <si>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</si>
  <si>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</si>
  <si>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</si>
  <si>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</si>
  <si>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</si>
  <si>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</si>
  <si>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</si>
  <si>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</si>
  <si>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</si>
  <si>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</si>
  <si>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</si>
  <si>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</si>
  <si>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</si>
  <si>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</si>
  <si>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</si>
  <si>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</si>
  <si>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</si>
  <si>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</si>
  <si>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</si>
  <si>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</si>
  <si>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</si>
  <si>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</si>
  <si>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</si>
  <si>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</si>
  <si>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</si>
  <si>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</si>
  <si>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</si>
  <si>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</si>
  <si>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</si>
  <si>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</si>
  <si>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</si>
  <si>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</si>
  <si>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</si>
  <si>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</si>
  <si>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</si>
  <si>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</si>
  <si>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</si>
  <si>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</si>
  <si>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</si>
  <si>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</si>
  <si>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</si>
  <si>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</si>
  <si>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</si>
  <si>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</si>
  <si>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</si>
  <si>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</si>
  <si>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</si>
  <si>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</si>
  <si>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</si>
  <si>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</si>
  <si>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</si>
  <si>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</si>
  <si>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</si>
  <si>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</si>
  <si>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</si>
  <si>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</si>
  <si>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</si>
  <si>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</si>
  <si>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</si>
  <si>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</si>
  <si>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</si>
  <si>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</si>
  <si>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</si>
  <si>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</si>
  <si>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</si>
  <si>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</si>
  <si>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</si>
  <si>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</si>
  <si>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</si>
  <si>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</si>
  <si>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</si>
  <si>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</si>
  <si>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</si>
  <si>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</si>
  <si>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</si>
  <si>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</si>
  <si>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</si>
  <si>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</si>
  <si>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</si>
  <si>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</si>
  <si>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</si>
  <si>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</si>
  <si>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</si>
  <si>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</si>
  <si>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</si>
  <si>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</si>
  <si>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</si>
  <si>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</si>
  <si>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</si>
  <si>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</si>
  <si>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</si>
  <si>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</si>
  <si>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</si>
  <si>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</si>
  <si>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</si>
  <si>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</si>
  <si>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</si>
  <si>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</si>
  <si>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</si>
  <si>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</si>
  <si>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</si>
  <si>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</si>
  <si>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</si>
  <si>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</si>
  <si>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</si>
  <si>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</si>
  <si>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</si>
  <si>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</si>
  <si>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</si>
  <si>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</si>
  <si>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</si>
  <si>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</si>
  <si>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</si>
  <si>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</si>
  <si>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</si>
  <si>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</si>
  <si>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</si>
  <si>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</si>
  <si>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</si>
  <si>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</si>
  <si>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</si>
  <si>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</si>
  <si>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</si>
  <si>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</si>
  <si>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</si>
  <si>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</si>
  <si>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</si>
  <si>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</si>
  <si>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</si>
  <si>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</si>
  <si>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</si>
  <si>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</si>
  <si>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</si>
  <si>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</si>
  <si>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</si>
  <si>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</si>
  <si>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</si>
  <si>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</si>
  <si>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</si>
  <si>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</si>
  <si>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</si>
  <si>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</si>
  <si>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</si>
  <si>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</si>
  <si>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</si>
  <si>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</si>
  <si>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</si>
  <si>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</si>
  <si>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</si>
  <si>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</si>
  <si>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</si>
  <si>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</si>
  <si>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</si>
  <si>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</si>
  <si>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</si>
  <si>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</si>
  <si>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</si>
  <si>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</si>
  <si>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</si>
  <si>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</si>
  <si>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</si>
  <si>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</si>
  <si>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</si>
  <si>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</si>
  <si>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</si>
  <si>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</si>
  <si>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</si>
  <si>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</si>
  <si>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</si>
  <si>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</si>
  <si>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</si>
  <si>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</si>
  <si>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</si>
  <si>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</si>
  <si>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</si>
  <si>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</si>
  <si>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</si>
  <si>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</si>
  <si>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</si>
  <si>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</si>
  <si>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</si>
  <si>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</si>
  <si>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</si>
  <si>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</si>
  <si>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</si>
  <si>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</si>
  <si>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</si>
  <si>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</si>
  <si>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</si>
  <si>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</si>
  <si>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</si>
  <si>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</si>
  <si>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</si>
  <si>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</si>
  <si>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</si>
  <si>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</si>
  <si>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</si>
  <si>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</si>
  <si>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</si>
  <si>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</si>
  <si>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</si>
  <si>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</si>
  <si>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</si>
  <si>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</si>
  <si>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</si>
  <si>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</si>
  <si>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</si>
  <si>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</si>
  <si>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</si>
  <si>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</si>
  <si>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</si>
  <si>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</si>
  <si>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</si>
  <si>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</si>
  <si>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</si>
  <si>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</si>
  <si>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</si>
  <si>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</si>
  <si>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</si>
  <si>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</si>
  <si>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</si>
  <si>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</si>
  <si>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</si>
  <si>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</si>
  <si>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</si>
  <si>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</si>
  <si>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</si>
  <si>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</si>
  <si>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</si>
  <si>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</si>
  <si>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</si>
  <si>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</si>
  <si>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</si>
  <si>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</si>
  <si>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</si>
  <si>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</si>
  <si>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</si>
  <si>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</si>
  <si>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</si>
  <si>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</si>
  <si>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</si>
  <si>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</si>
  <si>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</si>
  <si>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</si>
  <si>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</si>
  <si>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</si>
  <si>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</si>
  <si>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</si>
  <si>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</si>
  <si>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</si>
  <si>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</si>
  <si>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</si>
  <si>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</si>
  <si>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</si>
  <si>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</si>
  <si>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</si>
  <si>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</si>
  <si>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</si>
  <si>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</si>
  <si>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</si>
  <si>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</si>
  <si>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</si>
  <si>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</si>
  <si>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</si>
  <si>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</si>
  <si>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</si>
  <si>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</si>
  <si>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</si>
  <si>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</si>
  <si>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</si>
  <si>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</si>
  <si>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</si>
  <si>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</si>
  <si>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</si>
  <si>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</si>
  <si>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</si>
  <si>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</si>
  <si>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</si>
  <si>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</si>
  <si>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</si>
  <si>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</si>
  <si>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</si>
  <si>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</si>
  <si>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</si>
  <si>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</si>
  <si>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</si>
  <si>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</si>
  <si>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</si>
  <si>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</si>
  <si>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</si>
  <si>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</si>
  <si>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</si>
  <si>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</si>
  <si>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</si>
  <si>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</si>
  <si>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</si>
  <si>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</si>
  <si>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</si>
  <si>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</si>
  <si>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</si>
  <si>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</si>
  <si>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</si>
  <si>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</si>
  <si>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</si>
  <si>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</si>
  <si>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</si>
  <si>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</si>
  <si>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</si>
  <si>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</si>
  <si>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</si>
  <si>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</si>
  <si>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</si>
  <si>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</si>
  <si>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</si>
  <si>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</si>
  <si>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</si>
  <si>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</si>
  <si>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</si>
  <si>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</si>
  <si>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</si>
  <si>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</si>
  <si>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</si>
  <si>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</si>
  <si>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</si>
  <si>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</si>
  <si>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</si>
  <si>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</si>
  <si>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</si>
  <si>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</si>
  <si>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</si>
  <si>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</si>
  <si>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</si>
  <si>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</si>
  <si>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</si>
  <si>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</si>
  <si>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</si>
  <si>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</si>
  <si>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</si>
  <si>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</si>
  <si>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</si>
  <si>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</si>
  <si>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</si>
  <si>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</si>
  <si>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</si>
  <si>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</si>
  <si>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</si>
  <si>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</si>
  <si>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</si>
  <si>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</si>
  <si>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</si>
  <si>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</si>
  <si>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</si>
  <si>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</si>
  <si>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</si>
  <si>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</si>
  <si>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</si>
  <si>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</si>
  <si>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</si>
  <si>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</si>
  <si>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</si>
  <si>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</si>
  <si>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</si>
  <si>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</si>
  <si>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</si>
  <si>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</si>
  <si>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</si>
  <si>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</si>
  <si>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</si>
  <si>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</si>
  <si>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</si>
  <si>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</si>
  <si>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</si>
  <si>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</si>
  <si>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</si>
  <si>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</si>
  <si>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</si>
  <si>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</si>
  <si>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</si>
  <si>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</si>
  <si>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</si>
  <si>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</si>
  <si>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</si>
  <si>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</si>
  <si>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</si>
  <si>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</si>
  <si>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</si>
  <si>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</si>
  <si>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</si>
  <si>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</si>
  <si>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</si>
  <si>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</si>
  <si>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</si>
  <si>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</si>
  <si>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</si>
  <si>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</si>
  <si>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</si>
  <si>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</si>
  <si>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</si>
  <si>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</si>
  <si>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</si>
  <si>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</si>
  <si>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</si>
  <si>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</si>
  <si>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</si>
  <si>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</si>
  <si>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</si>
  <si>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</si>
  <si>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</si>
  <si>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</si>
  <si>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</si>
  <si>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</si>
  <si>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</si>
  <si>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</si>
  <si>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</si>
  <si>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</si>
  <si>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</si>
  <si>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</si>
  <si>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</si>
  <si>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</si>
  <si>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</si>
  <si>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</si>
  <si>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</si>
  <si>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</si>
  <si>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</si>
  <si>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</si>
  <si>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</si>
  <si>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</si>
  <si>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</si>
  <si>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</si>
  <si>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</si>
  <si>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</si>
  <si>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</si>
  <si>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</si>
  <si>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</si>
  <si>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</si>
  <si>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</si>
  <si>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</si>
  <si>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</si>
  <si>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</si>
  <si>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</si>
  <si>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</si>
  <si>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</si>
  <si>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</si>
  <si>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</si>
  <si>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</si>
  <si>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</si>
  <si>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</si>
  <si>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</si>
  <si>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</si>
  <si>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</si>
  <si>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</si>
  <si>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</si>
  <si>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</si>
  <si>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</si>
  <si>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</si>
  <si>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</si>
  <si>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</si>
  <si>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</si>
  <si>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</si>
  <si>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</si>
  <si>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</si>
  <si>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</si>
  <si>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</si>
  <si>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</si>
  <si>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</si>
  <si>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</si>
  <si>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</si>
  <si>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</si>
  <si>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</si>
  <si>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</si>
  <si>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</si>
  <si>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</si>
  <si>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</si>
  <si>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</si>
  <si>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</si>
  <si>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</si>
  <si>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</si>
  <si>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</si>
  <si>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</si>
  <si>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</si>
  <si>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</si>
  <si>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</si>
  <si>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</si>
  <si>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</si>
  <si>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</si>
  <si>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</si>
  <si>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</si>
  <si>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</si>
  <si>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</si>
  <si>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</si>
  <si>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</si>
  <si>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</si>
  <si>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</si>
  <si>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</si>
  <si>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</si>
  <si>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</si>
  <si>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</si>
  <si>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</si>
  <si>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</si>
  <si>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</si>
  <si>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</si>
  <si>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</si>
  <si>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</si>
  <si>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</si>
  <si>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</si>
  <si>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</si>
  <si>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</si>
  <si>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</si>
  <si>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</si>
  <si>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</si>
  <si>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</si>
  <si>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</si>
  <si>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</si>
  <si>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</si>
  <si>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</si>
  <si>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</si>
  <si>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</si>
  <si>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</si>
  <si>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</si>
  <si>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</si>
  <si>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</si>
  <si>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</si>
  <si>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</si>
  <si>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</si>
  <si>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</si>
  <si>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</si>
  <si>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</si>
  <si>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</si>
  <si>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</si>
  <si>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</si>
  <si>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</si>
  <si>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</si>
  <si>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</si>
  <si>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</si>
  <si>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</si>
  <si>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</si>
  <si>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</si>
  <si>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</si>
  <si>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</si>
  <si>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</si>
  <si>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</si>
  <si>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</si>
  <si>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</si>
  <si>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</si>
  <si>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</si>
  <si>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</si>
  <si>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</si>
  <si>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</si>
  <si>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</si>
  <si>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</si>
  <si>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</si>
  <si>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</si>
  <si>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</si>
  <si>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</si>
  <si>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</si>
  <si>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</si>
  <si>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</si>
  <si>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</si>
  <si>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</si>
  <si>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</si>
  <si>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</si>
  <si>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</si>
  <si>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</si>
  <si>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</si>
  <si>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</si>
  <si>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</si>
  <si>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</si>
  <si>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</si>
  <si>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</si>
  <si>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</si>
  <si>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</si>
  <si>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</si>
  <si>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</si>
  <si>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</si>
  <si>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</si>
  <si>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</si>
  <si>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</si>
  <si>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</si>
  <si>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</si>
  <si>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</si>
  <si>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</si>
  <si>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</si>
  <si>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</si>
  <si>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</si>
  <si>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</si>
  <si>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</si>
  <si>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</si>
  <si>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</si>
  <si>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</si>
  <si>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</si>
  <si>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</si>
  <si>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</si>
  <si>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</si>
  <si>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</si>
  <si>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</si>
  <si>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</si>
  <si>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</si>
  <si>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</si>
  <si>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</si>
  <si>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</si>
  <si>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</si>
  <si>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</si>
  <si>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</si>
  <si>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</si>
  <si>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</si>
  <si>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</si>
  <si>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</si>
  <si>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</si>
  <si>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</si>
  <si>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</si>
  <si>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</si>
  <si>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</si>
  <si>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</si>
  <si>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</si>
  <si>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</si>
  <si>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</si>
  <si>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</si>
  <si>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</si>
  <si>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</si>
  <si>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</si>
  <si>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</si>
  <si>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</si>
  <si>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</si>
  <si>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</si>
  <si>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</si>
  <si>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</si>
  <si>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</si>
  <si>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</si>
  <si>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</si>
  <si>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</si>
  <si>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</si>
  <si>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</si>
  <si>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</si>
  <si>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</si>
  <si>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</si>
  <si>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</si>
  <si>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</si>
  <si>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</si>
  <si>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</si>
  <si>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</si>
  <si>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</si>
  <si>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</si>
  <si>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</si>
  <si>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</si>
  <si>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</si>
  <si>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</si>
  <si>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</si>
  <si>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</si>
  <si>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</si>
  <si>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</si>
  <si>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</si>
  <si>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</si>
  <si>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</si>
  <si>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</si>
  <si>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</si>
  <si>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</si>
  <si>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</si>
  <si>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</si>
  <si>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</si>
  <si>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</si>
  <si>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</si>
  <si>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</si>
  <si>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</si>
  <si>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</si>
  <si>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</si>
  <si>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</si>
  <si>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</si>
  <si>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</si>
  <si>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</si>
  <si>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</si>
  <si>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</si>
  <si>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</si>
  <si>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</si>
  <si>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</si>
  <si>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</si>
  <si>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</si>
  <si>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</si>
  <si>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</si>
  <si>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</si>
  <si>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</si>
  <si>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</si>
  <si>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</si>
  <si>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</si>
  <si>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</si>
  <si>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</si>
  <si>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</si>
  <si>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</si>
  <si>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</si>
  <si>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</si>
  <si>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</si>
  <si>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</si>
  <si>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</si>
  <si>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</si>
  <si>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</si>
  <si>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</si>
  <si>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</si>
  <si>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</si>
  <si>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</si>
  <si>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</si>
  <si>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</si>
  <si>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</si>
  <si>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</si>
  <si>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</si>
  <si>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</si>
  <si>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</si>
  <si>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</si>
  <si>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</si>
  <si>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</si>
  <si>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</si>
  <si>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</si>
  <si>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</si>
  <si>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</si>
  <si>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</si>
  <si>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</si>
  <si>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</si>
  <si>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</si>
  <si>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</si>
  <si>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</si>
  <si>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</si>
  <si>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</si>
  <si>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</si>
  <si>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</si>
  <si>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</si>
  <si>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</si>
  <si>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</si>
  <si>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</si>
  <si>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</si>
  <si>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</si>
  <si>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</si>
  <si>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</si>
  <si>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</si>
  <si>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</si>
  <si>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</si>
  <si>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</si>
  <si>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</si>
  <si>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</si>
  <si>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</si>
  <si>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</si>
  <si>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</si>
  <si>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</si>
  <si>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</si>
  <si>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</si>
  <si>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</si>
  <si>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</si>
  <si>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</si>
  <si>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</si>
  <si>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</si>
  <si>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</si>
  <si>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</si>
  <si>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</si>
  <si>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</si>
  <si>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</si>
  <si>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</si>
  <si>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</si>
  <si>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</si>
  <si>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</si>
  <si>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</si>
  <si>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</si>
  <si>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</si>
  <si>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</si>
  <si>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</si>
  <si>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</si>
  <si>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</si>
  <si>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</si>
  <si>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</si>
  <si>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</si>
  <si>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</si>
  <si>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</si>
  <si>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</si>
  <si>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</si>
  <si>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</si>
  <si>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</si>
  <si>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</si>
  <si>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</si>
  <si>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</si>
  <si>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</si>
  <si>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</si>
  <si>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</si>
  <si>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</si>
  <si>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</si>
  <si>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</si>
  <si>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</si>
  <si>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</si>
  <si>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</si>
  <si>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</si>
  <si>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</si>
  <si>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</si>
  <si>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</si>
  <si>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</si>
  <si>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</si>
  <si>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</si>
  <si>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</si>
  <si>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</si>
  <si>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</si>
  <si>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</si>
  <si>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</si>
  <si>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</si>
  <si>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</si>
  <si>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</si>
  <si>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</si>
  <si>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</si>
  <si>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</si>
  <si>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</si>
  <si>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</si>
  <si>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</si>
  <si>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</si>
  <si>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</si>
  <si>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</si>
  <si>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</si>
  <si>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</si>
  <si>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</si>
  <si>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</si>
  <si>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</si>
  <si>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</si>
  <si>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</si>
  <si>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</si>
  <si>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</si>
  <si>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</si>
  <si>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</si>
  <si>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</si>
  <si>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</si>
  <si>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</si>
  <si>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</si>
  <si>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</si>
  <si>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</si>
  <si>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</si>
  <si>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</si>
  <si>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</si>
  <si>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</si>
  <si>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</si>
  <si>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</si>
  <si>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</si>
  <si>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</si>
  <si>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</si>
  <si>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</si>
  <si>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</si>
  <si>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</si>
  <si>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</si>
  <si>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</si>
  <si>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</si>
  <si>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</si>
  <si>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</si>
  <si>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</si>
  <si>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</si>
  <si>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</si>
  <si>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</si>
  <si>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</si>
  <si>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</si>
  <si>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</si>
  <si>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</si>
  <si>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</si>
  <si>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</si>
  <si>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</si>
  <si>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</si>
  <si>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</si>
  <si>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</si>
  <si>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</si>
  <si>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</si>
  <si>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</si>
  <si>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</si>
  <si>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</si>
  <si>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</si>
  <si>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</si>
  <si>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</si>
  <si>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</si>
  <si>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</si>
  <si>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</si>
  <si>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</si>
  <si>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</si>
  <si>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</si>
  <si>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</si>
  <si>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</si>
  <si>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</si>
  <si>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</si>
  <si>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</si>
  <si>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</si>
  <si>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</si>
  <si>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</si>
  <si>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</si>
  <si>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</si>
  <si>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</si>
  <si>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</si>
  <si>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</si>
  <si>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</si>
  <si>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</si>
  <si>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</si>
  <si>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</si>
  <si>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</si>
  <si>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</si>
  <si>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</si>
  <si>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</si>
  <si>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</si>
  <si>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</si>
  <si>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</si>
  <si>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</si>
  <si>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</si>
  <si>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</si>
  <si>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</si>
  <si>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</si>
  <si>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</si>
  <si>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</si>
  <si>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</si>
  <si>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</si>
  <si>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</si>
  <si>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</si>
  <si>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</si>
  <si>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</si>
  <si>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</si>
  <si>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</si>
  <si>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</si>
  <si>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</si>
  <si>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</si>
  <si>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</si>
  <si>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</si>
  <si>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</si>
  <si>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</si>
  <si>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</si>
  <si>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</si>
  <si>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</si>
  <si>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</si>
  <si>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</si>
  <si>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</si>
  <si>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</si>
  <si>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</si>
  <si>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</si>
  <si>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</si>
  <si>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</si>
  <si>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</si>
  <si>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</si>
  <si>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</si>
  <si>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</si>
  <si>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</si>
  <si>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</si>
  <si>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</si>
  <si>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</si>
  <si>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</si>
  <si>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</si>
  <si>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</si>
  <si>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</si>
  <si>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</si>
  <si>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</si>
  <si>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</si>
  <si>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</si>
  <si>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</si>
  <si>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</si>
  <si>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</si>
  <si>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</si>
  <si>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</si>
  <si>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</si>
  <si>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</si>
  <si>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</si>
  <si>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</si>
  <si>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</si>
  <si>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</si>
  <si>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</si>
  <si>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</si>
  <si>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</si>
  <si>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</si>
  <si>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</si>
  <si>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</si>
  <si>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</si>
  <si>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</si>
  <si>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</si>
  <si>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</si>
  <si>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</si>
  <si>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</si>
  <si>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</si>
  <si>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</si>
  <si>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</si>
  <si>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</si>
  <si>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</si>
  <si>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</si>
  <si>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</si>
  <si>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</si>
  <si>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</si>
  <si>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</si>
  <si>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</si>
  <si>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</si>
  <si>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</si>
  <si>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</si>
  <si>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</si>
  <si>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</si>
  <si>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</si>
  <si>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</si>
  <si>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</si>
  <si>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</si>
  <si>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</si>
  <si>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</si>
  <si>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</si>
  <si>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</si>
  <si>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</si>
  <si>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</si>
  <si>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</si>
  <si>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</si>
  <si>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</si>
  <si>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</si>
  <si>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</si>
  <si>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</si>
  <si>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</si>
  <si>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</si>
  <si>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</si>
  <si>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</si>
  <si>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</si>
  <si>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</si>
  <si>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</si>
  <si>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</si>
  <si>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</si>
  <si>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</si>
  <si>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</si>
  <si>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</si>
  <si>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</si>
  <si>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</si>
  <si>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</si>
  <si>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</si>
  <si>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</si>
  <si>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</si>
  <si>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</si>
  <si>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</si>
  <si>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</si>
  <si>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</si>
  <si>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</si>
  <si>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</si>
  <si>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</si>
  <si>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</si>
  <si>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</si>
  <si>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</si>
  <si>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</si>
  <si>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</si>
  <si>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</si>
  <si>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</si>
  <si>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</si>
  <si>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</si>
  <si>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</si>
  <si>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</si>
  <si>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</si>
  <si>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</si>
  <si>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</si>
  <si>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</si>
  <si>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</si>
  <si>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</si>
  <si>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</si>
  <si>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</si>
  <si>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</si>
  <si>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</si>
  <si>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</si>
  <si>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</si>
  <si>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</si>
  <si>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</si>
  <si>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</si>
  <si>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</si>
  <si>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</si>
  <si>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</si>
  <si>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</si>
  <si>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</si>
  <si>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</si>
  <si>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</si>
  <si>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</si>
  <si>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</si>
  <si>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</si>
  <si>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</si>
  <si>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</si>
  <si>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</si>
  <si>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</si>
  <si>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</si>
  <si>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</si>
  <si>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</si>
  <si>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</si>
  <si>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</si>
  <si>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</si>
  <si>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</si>
  <si>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</si>
  <si>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</si>
  <si>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</si>
  <si>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</si>
  <si>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</si>
  <si>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</si>
  <si>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</si>
  <si>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</si>
  <si>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</si>
  <si>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</si>
  <si>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</si>
  <si>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</si>
  <si>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</si>
  <si>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</si>
  <si>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</si>
  <si>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</si>
  <si>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</si>
  <si>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</si>
  <si>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</si>
  <si>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</si>
  <si>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</si>
  <si>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</si>
  <si>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</si>
  <si>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</si>
  <si>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</si>
  <si>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</si>
  <si>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</si>
  <si>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</si>
  <si>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</si>
  <si>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</si>
  <si>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</si>
  <si>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</si>
  <si>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</si>
  <si>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</si>
  <si>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</si>
  <si>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</si>
  <si>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</si>
  <si>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</si>
  <si>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</si>
  <si>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</si>
  <si>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</si>
  <si>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</si>
  <si>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</si>
  <si>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</si>
  <si>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</si>
  <si>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</si>
  <si>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</si>
  <si>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</si>
  <si>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</si>
  <si>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</si>
  <si>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</si>
  <si>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</si>
  <si>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</si>
  <si>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</si>
  <si>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</si>
  <si>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</si>
  <si>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</si>
  <si>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</si>
  <si>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</si>
  <si>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</si>
  <si>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</si>
  <si>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</si>
  <si>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</si>
  <si>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</si>
  <si>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</si>
  <si>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</si>
  <si>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</si>
  <si>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</si>
  <si>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</si>
  <si>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</si>
  <si>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</si>
  <si>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</si>
  <si>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</si>
  <si>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</si>
  <si>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</si>
  <si>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</si>
  <si>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</si>
  <si>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</si>
  <si>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</si>
  <si>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</si>
  <si>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</si>
  <si>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</si>
  <si>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</si>
  <si>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</si>
  <si>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</si>
  <si>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</si>
  <si>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</si>
  <si>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</si>
  <si>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</si>
  <si>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</si>
  <si>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</si>
  <si>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</si>
  <si>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</si>
  <si>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</si>
  <si>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</si>
  <si>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</si>
  <si>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</si>
  <si>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</si>
  <si>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</si>
  <si>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</si>
  <si>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</si>
  <si>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</si>
  <si>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</si>
  <si>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</si>
  <si>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</si>
  <si>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</si>
  <si>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</si>
  <si>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</si>
  <si>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</si>
  <si>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</si>
  <si>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</si>
  <si>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</si>
  <si>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</si>
  <si>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</si>
  <si>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</si>
  <si>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</si>
  <si>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</si>
  <si>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</si>
  <si>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</si>
  <si>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</si>
  <si>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</si>
  <si>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</si>
  <si>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</si>
  <si>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</si>
  <si>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</si>
  <si>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</si>
  <si>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</si>
  <si>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</si>
  <si>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</si>
  <si>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</si>
  <si>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</si>
  <si>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</si>
  <si>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</si>
  <si>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</si>
  <si>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</si>
  <si>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</si>
  <si>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</si>
  <si>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</si>
  <si>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</si>
  <si>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</si>
  <si>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</si>
  <si>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</si>
  <si>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</si>
  <si>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</si>
  <si>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</si>
  <si>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</si>
  <si>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</si>
  <si>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</si>
  <si>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</si>
  <si>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</si>
  <si>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</si>
  <si>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</si>
  <si>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</si>
  <si>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</si>
  <si>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</si>
  <si>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</si>
  <si>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</si>
  <si>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</si>
  <si>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</si>
  <si>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</si>
  <si>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</si>
  <si>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</si>
  <si>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</si>
  <si>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</si>
  <si>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</si>
  <si>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</si>
  <si>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</si>
  <si>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</si>
  <si>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</si>
  <si>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</si>
  <si>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</si>
  <si>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</si>
  <si>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</si>
  <si>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</si>
  <si>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</si>
  <si>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</si>
  <si>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</si>
  <si>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</si>
  <si>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</si>
  <si>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</si>
  <si>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</si>
  <si>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</si>
  <si>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</si>
  <si>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</si>
  <si>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</si>
  <si>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</si>
  <si>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</si>
  <si>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</si>
  <si>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</si>
  <si>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</si>
  <si>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</si>
  <si>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</si>
  <si>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</si>
  <si>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</si>
  <si>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</si>
  <si>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</si>
  <si>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</si>
  <si>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</si>
  <si>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</si>
  <si>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</si>
  <si>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</si>
  <si>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</si>
  <si>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</si>
  <si>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</si>
  <si>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</si>
  <si>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</si>
  <si>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</si>
  <si>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</si>
  <si>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</si>
  <si>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</si>
  <si>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</si>
  <si>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</si>
  <si>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</si>
  <si>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</si>
  <si>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</si>
  <si>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</si>
  <si>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</si>
  <si>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</si>
  <si>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</si>
  <si>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</si>
  <si>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</si>
  <si>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</si>
  <si>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</si>
  <si>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</si>
  <si>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</si>
  <si>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</si>
  <si>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</si>
  <si>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</si>
  <si>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</si>
  <si>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</si>
  <si>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</si>
  <si>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</si>
  <si>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</si>
  <si>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</si>
  <si>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</si>
  <si>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</si>
  <si>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</si>
  <si>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</si>
  <si>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</si>
  <si>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</si>
  <si>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</si>
  <si>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</si>
  <si>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</si>
  <si>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</si>
  <si>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</si>
  <si>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</si>
  <si>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</si>
  <si>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</si>
  <si>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</si>
  <si>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</si>
  <si>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</si>
  <si>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</si>
  <si>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</si>
  <si>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</si>
  <si>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</si>
  <si>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</si>
  <si>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</si>
  <si>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</si>
  <si>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</si>
  <si>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</si>
  <si>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</si>
  <si>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</si>
  <si>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</si>
  <si>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</si>
  <si>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</si>
  <si>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</si>
  <si>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</si>
  <si>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</si>
  <si>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</si>
  <si>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</si>
  <si>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</si>
  <si>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</si>
  <si>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</si>
  <si>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</si>
  <si>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</si>
  <si>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</si>
  <si>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</si>
  <si>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</si>
  <si>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</si>
  <si>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</si>
  <si>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</si>
  <si>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</si>
  <si>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</si>
  <si>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</si>
  <si>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</si>
  <si>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</si>
  <si>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</si>
  <si>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</si>
  <si>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</si>
  <si>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</si>
  <si>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</si>
  <si>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</si>
  <si>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</si>
  <si>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</si>
  <si>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</si>
  <si>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</si>
  <si>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</si>
  <si>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</si>
  <si>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</si>
  <si>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</si>
  <si>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</si>
  <si>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</si>
  <si>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</si>
  <si>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</si>
  <si>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</si>
  <si>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</si>
  <si>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</si>
  <si>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</si>
  <si>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</si>
  <si>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</si>
  <si>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</si>
  <si>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</si>
  <si>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</si>
  <si>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</si>
  <si>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</si>
  <si>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</si>
  <si>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</si>
  <si>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</si>
  <si>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</si>
  <si>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</si>
  <si>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</si>
  <si>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</si>
  <si>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</si>
  <si>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</si>
  <si>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</si>
  <si>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</si>
  <si>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</si>
  <si>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</si>
  <si>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</si>
  <si>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</si>
  <si>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</si>
  <si>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</si>
  <si>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</si>
  <si>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</si>
  <si>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</si>
  <si>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</si>
  <si>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</si>
  <si>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</si>
  <si>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</si>
  <si>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</si>
  <si>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</si>
  <si>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</si>
  <si>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</si>
  <si>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</si>
  <si>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</si>
  <si>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</si>
  <si>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</si>
  <si>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</si>
  <si>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</si>
  <si>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</si>
  <si>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</si>
  <si>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</si>
  <si>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</si>
  <si>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</si>
  <si>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</si>
  <si>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</si>
  <si>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</si>
  <si>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</si>
  <si>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</si>
  <si>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</si>
  <si>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</si>
  <si>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</si>
  <si>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</si>
  <si>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</si>
  <si>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</si>
  <si>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</si>
  <si>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</si>
  <si>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</si>
  <si>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</si>
  <si>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</si>
  <si>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</si>
  <si>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</si>
  <si>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</si>
  <si>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</si>
  <si>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</si>
  <si>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</si>
  <si>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</si>
  <si>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</si>
  <si>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</si>
  <si>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</si>
  <si>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</si>
  <si>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</si>
  <si>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</si>
  <si>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</si>
  <si>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</si>
  <si>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</si>
  <si>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</si>
  <si>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</si>
  <si>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</si>
  <si>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</si>
  <si>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</si>
  <si>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</si>
  <si>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</si>
  <si>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</si>
  <si>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</si>
  <si>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</si>
  <si>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</si>
  <si>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</si>
  <si>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</si>
  <si>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</si>
  <si>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</si>
  <si>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</si>
  <si>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</si>
  <si>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</si>
  <si>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</si>
  <si>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</si>
  <si>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</si>
  <si>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</si>
  <si>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</si>
  <si>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</si>
  <si>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</si>
  <si>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</si>
  <si>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</si>
  <si>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</si>
  <si>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</si>
  <si>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</si>
  <si>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</si>
  <si>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</si>
  <si>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</si>
  <si>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</si>
  <si>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</si>
  <si>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</si>
  <si>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</si>
  <si>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</si>
  <si>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</si>
  <si>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</si>
  <si>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</si>
  <si>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</si>
  <si>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</si>
  <si>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</si>
  <si>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</si>
  <si>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</si>
  <si>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</si>
  <si>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</si>
  <si>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</si>
  <si>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</si>
  <si>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</si>
  <si>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</si>
  <si>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</si>
  <si>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</si>
  <si>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</si>
  <si>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</si>
  <si>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</si>
  <si>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</si>
  <si>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</si>
  <si>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</si>
  <si>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</si>
  <si>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</si>
  <si>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</si>
  <si>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</si>
  <si>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</si>
  <si>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</si>
  <si>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</si>
  <si>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</si>
  <si>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</si>
  <si>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</si>
  <si>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</si>
  <si>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</si>
  <si>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</si>
  <si>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</si>
  <si>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</si>
  <si>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</si>
  <si>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</si>
  <si>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</si>
  <si>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</si>
  <si>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</si>
  <si>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</si>
  <si>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</si>
  <si>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</si>
  <si>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</si>
  <si>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</si>
  <si>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</si>
  <si>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</si>
  <si>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</si>
  <si>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</si>
  <si>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</si>
  <si>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</si>
  <si>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</si>
  <si>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</si>
  <si>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</si>
  <si>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</si>
  <si>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</si>
  <si>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</si>
  <si>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</si>
  <si>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</si>
  <si>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</si>
  <si>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</si>
  <si>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</si>
  <si>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</si>
  <si>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</si>
  <si>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</si>
  <si>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</si>
  <si>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</si>
  <si>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</si>
  <si>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</si>
  <si>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</si>
  <si>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</si>
  <si>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</si>
  <si>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</si>
  <si>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</si>
  <si>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</si>
  <si>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</si>
  <si>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</si>
  <si>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</si>
  <si>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</si>
  <si>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</si>
  <si>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</si>
  <si>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</si>
  <si>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</si>
  <si>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</si>
  <si>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</si>
  <si>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</si>
  <si>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</si>
  <si>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</si>
  <si>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</si>
  <si>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</si>
  <si>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</si>
  <si>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</si>
  <si>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</si>
  <si>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</si>
  <si>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</si>
  <si>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</si>
  <si>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</si>
  <si>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</si>
  <si>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</si>
  <si>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</si>
  <si>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</si>
  <si>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</si>
  <si>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</si>
  <si>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</si>
  <si>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</si>
  <si>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</si>
  <si>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</si>
  <si>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</si>
  <si>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</si>
  <si>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</si>
  <si>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</si>
  <si>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</si>
  <si>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</si>
  <si>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</si>
  <si>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</si>
  <si>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</si>
  <si>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</si>
  <si>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</si>
  <si>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</si>
  <si>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</si>
  <si>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</si>
  <si>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</si>
  <si>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</si>
  <si>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</si>
  <si>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</si>
  <si>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</si>
  <si>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</si>
  <si>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</si>
  <si>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</si>
  <si>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</si>
  <si>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</si>
  <si>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</si>
  <si>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</si>
  <si>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</si>
  <si>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</si>
  <si>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</si>
  <si>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</si>
  <si>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</si>
  <si>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</si>
  <si>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</si>
  <si>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</si>
  <si>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</si>
  <si>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</si>
  <si>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</si>
  <si>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</si>
  <si>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</si>
  <si>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</si>
  <si>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</si>
  <si>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</si>
  <si>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</si>
  <si>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</si>
  <si>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</si>
  <si>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</si>
  <si>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</si>
  <si>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</si>
  <si>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</si>
  <si>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</si>
  <si>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</si>
  <si>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</si>
  <si>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</si>
  <si>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</si>
  <si>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</si>
  <si>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</si>
  <si>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</si>
  <si>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</si>
  <si>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</si>
  <si>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</si>
  <si>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</si>
  <si>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</si>
  <si>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</si>
  <si>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</si>
  <si>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</si>
  <si>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</si>
  <si>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</si>
  <si>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</si>
  <si>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</si>
  <si>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</si>
  <si>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</si>
  <si>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</si>
  <si>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</si>
  <si>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</si>
  <si>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</si>
  <si>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</si>
  <si>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</si>
  <si>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</si>
  <si>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</si>
  <si>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</si>
  <si>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</si>
  <si>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</si>
  <si>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</si>
  <si>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</si>
  <si>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</si>
  <si>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</si>
  <si>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</si>
  <si>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</si>
  <si>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</si>
  <si>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</si>
  <si>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</si>
  <si>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</si>
  <si>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</si>
  <si>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</si>
  <si>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</si>
  <si>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</si>
  <si>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</si>
  <si>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</si>
  <si>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</si>
  <si>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</si>
  <si>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</si>
  <si>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</si>
  <si>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</si>
  <si>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</si>
  <si>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</si>
  <si>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</si>
  <si>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</si>
  <si>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</si>
  <si>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</si>
  <si>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</si>
  <si>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</si>
  <si>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</si>
  <si>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</si>
  <si>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</si>
  <si>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</si>
  <si>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</si>
  <si>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</si>
  <si>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</si>
  <si>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</si>
  <si>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</si>
  <si>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</si>
  <si>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</si>
  <si>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</si>
  <si>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</si>
  <si>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</si>
  <si>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</si>
  <si>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</si>
  <si>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</si>
  <si>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</si>
  <si>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</si>
  <si>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</si>
  <si>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</si>
  <si>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</si>
  <si>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</si>
  <si>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</si>
  <si>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</si>
  <si>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</si>
  <si>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</si>
  <si>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</si>
  <si>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</si>
  <si>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</si>
  <si>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</si>
  <si>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</si>
  <si>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</si>
  <si>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</si>
  <si>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</si>
  <si>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</si>
  <si>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</si>
  <si>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</si>
  <si>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</si>
  <si>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</si>
  <si>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</si>
  <si>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</si>
  <si>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</si>
  <si>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</si>
  <si>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</si>
  <si>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</si>
  <si>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</si>
  <si>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</si>
  <si>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</si>
  <si>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</si>
  <si>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</si>
  <si>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</si>
  <si>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</si>
  <si>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</si>
  <si>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</si>
  <si>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</si>
  <si>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</si>
  <si>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</si>
  <si>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</si>
  <si>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</si>
  <si>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</si>
  <si>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</si>
  <si>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</si>
  <si>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</si>
  <si>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</si>
  <si>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</si>
  <si>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</si>
  <si>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</si>
  <si>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</si>
  <si>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</si>
  <si>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</si>
  <si>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</si>
  <si>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</si>
  <si>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</si>
  <si>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</si>
  <si>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</si>
  <si>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</si>
  <si>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</si>
  <si>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</si>
  <si>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</si>
  <si>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</si>
  <si>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</si>
  <si>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</si>
  <si>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</si>
  <si>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</si>
  <si>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</si>
  <si>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</si>
  <si>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</si>
  <si>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</si>
  <si>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</si>
  <si>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</si>
  <si>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</si>
  <si>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</si>
  <si>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</si>
  <si>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</si>
  <si>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</si>
  <si>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</si>
  <si>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</si>
  <si>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</si>
  <si>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</si>
  <si>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</si>
  <si>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</si>
  <si>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</si>
  <si>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</si>
  <si>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</si>
  <si>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</si>
  <si>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</si>
  <si>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</si>
  <si>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</si>
  <si>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</si>
  <si>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</si>
  <si>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</si>
  <si>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</si>
  <si>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</si>
  <si>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</si>
  <si>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</si>
  <si>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</si>
  <si>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</si>
  <si>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</si>
  <si>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</si>
  <si>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</si>
  <si>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</si>
  <si>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</si>
  <si>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</si>
  <si>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</si>
  <si>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</si>
  <si>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</si>
  <si>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</si>
  <si>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</si>
  <si>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</si>
  <si>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</si>
  <si>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</si>
  <si>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</si>
  <si>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</si>
  <si>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</si>
  <si>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</si>
  <si>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</si>
  <si>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</si>
  <si>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</si>
  <si>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</si>
  <si>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</si>
  <si>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</si>
  <si>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</si>
  <si>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</si>
  <si>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</si>
  <si>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</si>
  <si>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</si>
  <si>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</si>
  <si>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</si>
  <si>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</si>
  <si>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</si>
  <si>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</si>
  <si>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</si>
  <si>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</si>
  <si>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</si>
  <si>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</si>
  <si>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</si>
  <si>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</si>
  <si>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</si>
  <si>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</si>
  <si>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</si>
  <si>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</si>
  <si>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</si>
  <si>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</si>
  <si>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</si>
  <si>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</si>
  <si>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</si>
  <si>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</si>
  <si>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</si>
  <si>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</si>
  <si>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</si>
  <si>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</si>
  <si>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</si>
  <si>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</si>
  <si>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</si>
  <si>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</si>
  <si>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</si>
  <si>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</si>
  <si>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</si>
  <si>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</si>
  <si>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</si>
  <si>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</si>
  <si>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</si>
  <si>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</si>
  <si>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</si>
  <si>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</si>
  <si>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</si>
  <si>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</si>
  <si>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</si>
  <si>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</si>
  <si>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</si>
  <si>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</si>
  <si>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</si>
  <si>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</si>
  <si>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</si>
  <si>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</si>
  <si>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</si>
  <si>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</si>
  <si>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</si>
  <si>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</si>
  <si>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</si>
  <si>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</si>
  <si>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</si>
  <si>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</si>
  <si>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</si>
  <si>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</si>
  <si>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</si>
  <si>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</si>
  <si>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</si>
  <si>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</si>
  <si>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</si>
  <si>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</si>
  <si>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</si>
  <si>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</si>
  <si>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</si>
  <si>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</si>
  <si>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</si>
  <si>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</si>
  <si>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</si>
  <si>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</si>
  <si>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</si>
  <si>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</si>
  <si>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</si>
  <si>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</si>
  <si>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</si>
  <si>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</si>
  <si>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</si>
  <si>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</si>
  <si>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</si>
  <si>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</si>
  <si>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</si>
  <si>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</si>
  <si>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</si>
  <si>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</si>
  <si>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</si>
  <si>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</si>
  <si>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</si>
  <si>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</si>
  <si>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</si>
  <si>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</si>
  <si>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</si>
  <si>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</si>
  <si>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</si>
  <si>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</si>
  <si>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</si>
  <si>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</si>
  <si>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</si>
  <si>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</si>
  <si>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</si>
  <si>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</si>
  <si>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</si>
  <si>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</si>
  <si>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</si>
  <si>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</si>
  <si>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</si>
  <si>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</si>
  <si>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</si>
  <si>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</si>
  <si>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</si>
  <si>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</si>
  <si>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</si>
  <si>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</si>
  <si>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</si>
  <si>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</si>
  <si>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</si>
  <si>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</si>
  <si>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</si>
  <si>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</si>
  <si>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</si>
  <si>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</si>
  <si>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</si>
  <si>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</si>
  <si>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</si>
  <si>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</si>
  <si>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</si>
  <si>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</si>
  <si>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</si>
  <si>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</si>
  <si>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</si>
  <si>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</si>
  <si>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</si>
  <si>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</si>
  <si>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</si>
  <si>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</si>
  <si>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</si>
  <si>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</si>
  <si>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</si>
  <si>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</si>
  <si>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</si>
  <si>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</si>
  <si>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</si>
  <si>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</si>
  <si>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</si>
  <si>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</si>
  <si>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</si>
  <si>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</si>
  <si>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</si>
  <si>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</si>
  <si>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</si>
  <si>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</si>
  <si>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</si>
  <si>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</si>
  <si>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</si>
  <si>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</si>
  <si>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</si>
  <si>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</si>
  <si>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</si>
  <si>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</si>
  <si>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</si>
  <si>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</si>
  <si>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</si>
  <si>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</si>
  <si>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</si>
  <si>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</si>
  <si>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</si>
  <si>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</si>
  <si>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</si>
  <si>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</si>
  <si>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</si>
  <si>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</si>
  <si>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</si>
  <si>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</si>
  <si>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</si>
  <si>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</si>
  <si>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</si>
  <si>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</si>
  <si>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</si>
  <si>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</si>
  <si>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</si>
  <si>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</si>
  <si>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</si>
  <si>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</si>
  <si>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</si>
  <si>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</si>
  <si>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</si>
  <si>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</si>
  <si>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</si>
  <si>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</si>
  <si>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</si>
  <si>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</si>
  <si>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</si>
  <si>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</si>
  <si>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</si>
  <si>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</si>
  <si>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</si>
  <si>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</si>
  <si>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</si>
  <si>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</si>
  <si>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</si>
  <si>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</si>
  <si>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</si>
  <si>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</si>
  <si>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</si>
  <si>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</si>
  <si>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</si>
  <si>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</si>
  <si>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</si>
  <si>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</si>
  <si>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</si>
  <si>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</si>
  <si>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</si>
  <si>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</si>
  <si>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</si>
  <si>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</si>
  <si>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</si>
  <si>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</si>
  <si>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</si>
  <si>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</si>
  <si>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</si>
  <si>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</si>
  <si>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</si>
  <si>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</si>
  <si>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</si>
  <si>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</si>
  <si>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</si>
  <si>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</si>
  <si>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</si>
  <si>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</si>
  <si>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</si>
  <si>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</si>
  <si>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</si>
  <si>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</si>
  <si>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</si>
  <si>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</si>
  <si>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</si>
  <si>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</si>
  <si>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</si>
  <si>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</si>
  <si>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</si>
  <si>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</si>
  <si>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</si>
  <si>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</si>
  <si>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</si>
  <si>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</si>
  <si>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</si>
  <si>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</si>
  <si>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</si>
  <si>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</si>
  <si>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</si>
  <si>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</si>
  <si>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</si>
  <si>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</si>
  <si>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</si>
  <si>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</si>
  <si>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</si>
  <si>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</si>
  <si>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</si>
  <si>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</si>
  <si>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</si>
  <si>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</si>
  <si>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</si>
  <si>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</si>
  <si>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</si>
  <si>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</si>
  <si>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</si>
  <si>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</si>
  <si>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</si>
  <si>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</si>
  <si>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</si>
  <si>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</si>
  <si>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</si>
  <si>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</si>
  <si>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</si>
  <si>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</si>
  <si>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</si>
  <si>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</si>
  <si>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</si>
  <si>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</si>
  <si>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</si>
  <si>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</si>
  <si>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</si>
  <si>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</si>
  <si>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</si>
  <si>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</si>
  <si>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</si>
  <si>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</si>
  <si>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</si>
  <si>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</si>
  <si>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</si>
  <si>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</si>
  <si>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</si>
  <si>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</si>
  <si>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</si>
  <si>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</si>
  <si>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</si>
  <si>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</si>
  <si>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</si>
  <si>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</si>
  <si>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</si>
  <si>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</si>
  <si>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</si>
  <si>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</si>
  <si>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</si>
  <si>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</si>
  <si>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</si>
  <si>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</si>
  <si>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</si>
  <si>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</si>
  <si>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</si>
  <si>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</si>
  <si>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</si>
  <si>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</si>
  <si>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</si>
  <si>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</si>
  <si>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</si>
  <si>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</si>
  <si>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</si>
  <si>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</si>
  <si>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</si>
  <si>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</si>
  <si>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</si>
  <si>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</si>
  <si>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</si>
  <si>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</si>
  <si>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</si>
  <si>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</si>
  <si>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</si>
  <si>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</si>
  <si>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</si>
  <si>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</si>
  <si>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</si>
  <si>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</si>
  <si>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</si>
  <si>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</si>
  <si>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</si>
  <si>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</si>
  <si>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</si>
  <si>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</si>
  <si>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</si>
  <si>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</si>
  <si>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</si>
  <si>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</si>
  <si>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</si>
  <si>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</si>
  <si>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</si>
  <si>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</si>
  <si>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</si>
  <si>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</si>
  <si>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</si>
  <si>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</si>
  <si>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</si>
  <si>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</si>
  <si>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</si>
  <si>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</si>
  <si>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</si>
  <si>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</si>
  <si>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</si>
  <si>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</si>
  <si>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</si>
  <si>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</si>
  <si>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</si>
  <si>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</si>
  <si>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</si>
  <si>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</si>
  <si>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</si>
  <si>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</si>
  <si>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</si>
  <si>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</si>
  <si>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</si>
  <si>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</si>
  <si>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</si>
  <si>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</si>
  <si>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</si>
  <si>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</si>
  <si>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</si>
  <si>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</si>
  <si>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</si>
  <si>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</si>
  <si>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</si>
  <si>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</si>
  <si>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</si>
  <si>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</si>
  <si>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</si>
  <si>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</si>
  <si>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</si>
  <si>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</si>
  <si>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</si>
  <si>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</si>
  <si>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</si>
  <si>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</si>
  <si>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</si>
  <si>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</si>
  <si>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</si>
  <si>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</si>
  <si>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</si>
  <si>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</si>
  <si>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</si>
  <si>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</si>
  <si>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</si>
  <si>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</si>
  <si>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</si>
  <si>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</si>
  <si>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</si>
  <si>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</si>
  <si>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</si>
  <si>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</si>
  <si>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</si>
  <si>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</si>
  <si>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</si>
  <si>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</si>
  <si>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</si>
  <si>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</si>
  <si>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</si>
  <si>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</si>
  <si>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</si>
  <si>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</si>
  <si>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</si>
  <si>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</si>
  <si>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</si>
  <si>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</si>
  <si>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</si>
  <si>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</si>
  <si>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</si>
  <si>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</si>
  <si>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</si>
  <si>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</si>
  <si>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</si>
  <si>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</si>
  <si>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</si>
  <si>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</si>
  <si>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</si>
  <si>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</si>
  <si>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</si>
  <si>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</si>
  <si>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</si>
  <si>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</si>
  <si>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</si>
  <si>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</si>
  <si>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</si>
  <si>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</si>
  <si>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</si>
  <si>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</si>
  <si>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</si>
  <si>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</si>
  <si>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</si>
  <si>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</si>
  <si>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</si>
  <si>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</si>
  <si>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</si>
  <si>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</si>
  <si>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</si>
  <si>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</si>
  <si>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</si>
  <si>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</si>
  <si>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</si>
  <si>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</si>
  <si>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</si>
  <si>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</si>
  <si>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</si>
  <si>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</si>
  <si>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</si>
  <si>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</si>
  <si>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</si>
  <si>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</si>
  <si>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</si>
  <si>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</si>
  <si>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</si>
  <si>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</si>
  <si>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</si>
  <si>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</si>
  <si>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</si>
  <si>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</si>
  <si>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</si>
  <si>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</si>
  <si>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</si>
  <si>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</si>
  <si>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</si>
  <si>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</si>
  <si>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</si>
  <si>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</si>
  <si>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</si>
  <si>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</si>
  <si>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</si>
  <si>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</si>
  <si>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</si>
  <si>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</si>
  <si>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</si>
  <si>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</si>
  <si>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</si>
  <si>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</si>
  <si>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</si>
  <si>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</si>
  <si>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</si>
  <si>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</si>
  <si>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</si>
  <si>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</si>
  <si>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</si>
  <si>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</si>
  <si>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</si>
  <si>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</si>
  <si>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</si>
  <si>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</si>
  <si>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</si>
  <si>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</si>
  <si>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</si>
  <si>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</si>
  <si>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</si>
  <si>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</si>
  <si>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</si>
  <si>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</si>
  <si>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</si>
  <si>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</si>
  <si>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</si>
  <si>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</si>
  <si>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</si>
  <si>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</si>
  <si>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</si>
  <si>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</si>
  <si>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</si>
  <si>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</si>
  <si>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</si>
  <si>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</si>
  <si>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</si>
  <si>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</si>
  <si>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</si>
  <si>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</si>
  <si>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</si>
  <si>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</si>
  <si>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</si>
  <si>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</si>
  <si>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</si>
  <si>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</si>
  <si>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</si>
  <si>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</si>
  <si>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</si>
  <si>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</si>
  <si>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</si>
  <si>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</si>
  <si>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</si>
  <si>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</si>
  <si>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</si>
  <si>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</si>
  <si>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</si>
  <si>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</si>
  <si>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</si>
  <si>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</si>
  <si>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</si>
  <si>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</si>
  <si>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</si>
  <si>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</si>
  <si>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</si>
  <si>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</si>
  <si>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</si>
  <si>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</si>
  <si>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</si>
  <si>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</si>
  <si>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</si>
  <si>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</si>
  <si>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</si>
  <si>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</si>
  <si>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</si>
  <si>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</si>
  <si>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</si>
  <si>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</si>
  <si>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</si>
  <si>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</si>
  <si>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</si>
  <si>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</si>
  <si>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</si>
  <si>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</si>
  <si>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</si>
  <si>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</si>
  <si>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</si>
  <si>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</si>
  <si>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</si>
  <si>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</si>
  <si>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</si>
  <si>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</si>
  <si>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</si>
  <si>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</si>
  <si>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</si>
  <si>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</si>
  <si>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</si>
  <si>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</si>
  <si>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</si>
  <si>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</si>
  <si>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</si>
  <si>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</si>
  <si>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</si>
  <si>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</si>
  <si>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</si>
  <si>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</si>
  <si>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</si>
  <si>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</si>
  <si>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</si>
  <si>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</si>
  <si>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</si>
  <si>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</si>
  <si>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</si>
  <si>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</si>
  <si>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</si>
  <si>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</si>
  <si>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</si>
  <si>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</si>
  <si>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</si>
  <si>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</si>
  <si>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</si>
  <si>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</si>
  <si>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</si>
  <si>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</si>
  <si>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</si>
  <si>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</si>
  <si>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</si>
  <si>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</si>
  <si>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</si>
  <si>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</si>
  <si>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</si>
  <si>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</si>
  <si>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</si>
  <si>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</si>
  <si>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</si>
  <si>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</si>
  <si>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</si>
  <si>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</si>
  <si>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</si>
  <si>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</si>
  <si>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</si>
  <si>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</si>
  <si>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</si>
  <si>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</si>
  <si>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</si>
  <si>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</si>
  <si>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</si>
  <si>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</si>
  <si>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</si>
  <si>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</si>
  <si>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</si>
  <si>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</si>
  <si>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</si>
  <si>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</si>
  <si>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</si>
  <si>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</si>
  <si>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</si>
  <si>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</si>
  <si>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</si>
  <si>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</si>
  <si>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</si>
  <si>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</si>
  <si>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</si>
  <si>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</si>
  <si>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</si>
  <si>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</si>
  <si>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</si>
  <si>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</si>
  <si>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</si>
  <si>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</si>
  <si>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</si>
  <si>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</si>
  <si>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</si>
  <si>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</si>
  <si>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</si>
  <si>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</si>
  <si>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</si>
  <si>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</si>
  <si>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</si>
  <si>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</si>
  <si>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</si>
  <si>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</si>
  <si>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</si>
  <si>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</si>
  <si>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</si>
  <si>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</si>
  <si>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</si>
  <si>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</si>
  <si>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</si>
  <si>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</si>
  <si>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</si>
  <si>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</si>
  <si>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</si>
  <si>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</si>
  <si>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</si>
  <si>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</si>
  <si>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</si>
  <si>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</si>
  <si>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</si>
  <si>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</si>
  <si>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</si>
  <si>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</si>
  <si>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</si>
  <si>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</si>
  <si>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</si>
  <si>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</si>
  <si>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</si>
  <si>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</si>
  <si>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</si>
  <si>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</si>
  <si>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</si>
  <si>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</si>
  <si>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</si>
  <si>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</si>
  <si>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</si>
  <si>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</si>
  <si>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</si>
  <si>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</si>
  <si>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</si>
  <si>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</si>
  <si>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</si>
  <si>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</si>
  <si>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</si>
  <si>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</si>
  <si>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</si>
  <si>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</si>
  <si>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</si>
  <si>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</si>
  <si>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</si>
  <si>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</si>
  <si>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</si>
  <si>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</si>
  <si>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</si>
  <si>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</si>
  <si>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</si>
  <si>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</si>
  <si>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</si>
  <si>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</si>
  <si>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</si>
  <si>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</si>
  <si>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</si>
  <si>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</si>
  <si>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</si>
  <si>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</si>
  <si>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</si>
  <si>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</si>
  <si>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</si>
  <si>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</si>
  <si>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</si>
  <si>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</si>
  <si>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</si>
  <si>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</si>
  <si>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</si>
  <si>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</si>
  <si>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</si>
  <si>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</si>
  <si>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</si>
  <si>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</si>
  <si>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</si>
  <si>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</si>
  <si>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</si>
  <si>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</si>
  <si>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</si>
  <si>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</si>
  <si>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</si>
  <si>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</si>
  <si>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</si>
  <si>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</si>
  <si>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</si>
  <si>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</si>
  <si>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</si>
  <si>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</si>
  <si>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</si>
  <si>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</si>
  <si>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</si>
  <si>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</si>
  <si>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</si>
  <si>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</si>
  <si>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</si>
  <si>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</si>
  <si>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</si>
  <si>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</si>
  <si>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</si>
  <si>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</si>
  <si>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</si>
  <si>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</si>
  <si>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</si>
  <si>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</si>
  <si>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</si>
  <si>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</si>
  <si>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</si>
  <si>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</si>
  <si>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</si>
  <si>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</si>
  <si>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</si>
  <si>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</si>
  <si>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</si>
  <si>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</si>
  <si>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</si>
  <si>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</si>
  <si>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</si>
  <si>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</si>
  <si>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</si>
  <si>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</si>
  <si>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</si>
  <si>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</si>
  <si>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</si>
  <si>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</si>
  <si>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</si>
  <si>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</si>
  <si>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</si>
  <si>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</si>
  <si>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</si>
  <si>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</si>
  <si>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</si>
  <si>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</si>
  <si>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</si>
  <si>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</si>
  <si>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</si>
  <si>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</si>
  <si>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</si>
  <si>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</si>
  <si>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</si>
  <si>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</si>
  <si>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</si>
  <si>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</si>
  <si>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</si>
  <si>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</si>
  <si>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</si>
  <si>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</si>
  <si>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</si>
  <si>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</si>
  <si>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</si>
  <si>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</si>
  <si>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</si>
  <si>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</si>
  <si>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</si>
  <si>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</si>
  <si>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</si>
  <si>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</si>
  <si>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</si>
  <si>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</si>
  <si>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</si>
  <si>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</si>
  <si>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</si>
  <si>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</si>
  <si>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</si>
  <si>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</si>
  <si>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</si>
  <si>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</si>
  <si>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</si>
  <si>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</si>
  <si>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</si>
  <si>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</si>
  <si>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</si>
  <si>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</si>
  <si>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</si>
  <si>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</si>
  <si>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</si>
  <si>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</si>
  <si>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</si>
  <si>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</si>
  <si>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</si>
  <si>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</si>
  <si>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</si>
  <si>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</si>
  <si>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</si>
  <si>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</si>
  <si>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</si>
  <si>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</si>
  <si>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</si>
  <si>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</si>
  <si>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</si>
  <si>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</si>
  <si>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</si>
  <si>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</si>
  <si>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</si>
  <si>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</si>
  <si>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</si>
  <si>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</si>
  <si>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</si>
  <si>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</si>
  <si>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</si>
  <si>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</si>
  <si>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</si>
  <si>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</si>
  <si>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</si>
  <si>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</si>
  <si>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</si>
  <si>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</si>
  <si>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</si>
  <si>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</si>
  <si>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</si>
  <si>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</si>
  <si>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</si>
  <si>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</si>
  <si>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</si>
  <si>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</si>
  <si>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</si>
  <si>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</si>
  <si>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</si>
  <si>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</si>
  <si>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</si>
  <si>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</si>
  <si>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</si>
  <si>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</si>
  <si>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</si>
  <si>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</si>
  <si>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</si>
  <si>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</si>
  <si>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</si>
  <si>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</si>
  <si>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</si>
  <si>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</si>
  <si>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</si>
  <si>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</si>
  <si>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</si>
  <si>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</si>
  <si>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</si>
  <si>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</si>
  <si>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</si>
  <si>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</si>
  <si>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</si>
  <si>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</si>
  <si>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</si>
  <si>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</si>
  <si>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</si>
  <si>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</si>
  <si>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</si>
  <si>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</si>
  <si>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</si>
  <si>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</si>
  <si>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</si>
  <si>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</si>
  <si>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</si>
  <si>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</si>
  <si>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</si>
  <si>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</si>
  <si>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</si>
  <si>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</si>
  <si>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</si>
  <si>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</si>
  <si>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</si>
  <si>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</si>
  <si>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</si>
  <si>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</si>
  <si>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</si>
  <si>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</si>
  <si>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</si>
  <si>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</si>
  <si>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</si>
  <si>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</si>
  <si>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</si>
  <si>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</si>
  <si>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</si>
  <si>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</si>
  <si>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</si>
  <si>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</si>
  <si>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</si>
  <si>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</si>
  <si>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</si>
  <si>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</si>
  <si>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</si>
  <si>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</si>
  <si>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</si>
  <si>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</si>
  <si>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</si>
  <si>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</si>
  <si>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</si>
  <si>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</si>
  <si>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</si>
  <si>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</si>
  <si>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</si>
  <si>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</si>
  <si>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</si>
  <si>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</si>
  <si>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</si>
  <si>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</si>
  <si>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</si>
  <si>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</si>
  <si>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</si>
  <si>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</si>
  <si>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</si>
  <si>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</si>
  <si>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</si>
  <si>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</si>
  <si>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</si>
  <si>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</si>
  <si>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</si>
  <si>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</si>
  <si>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</si>
  <si>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</si>
  <si>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</si>
  <si>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</si>
  <si>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</si>
  <si>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</si>
  <si>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</si>
  <si>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</si>
  <si>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</si>
  <si>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</si>
  <si>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</si>
  <si>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</si>
  <si>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</si>
  <si>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</si>
  <si>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</si>
  <si>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</si>
  <si>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</si>
  <si>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</si>
  <si>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</si>
  <si>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</si>
  <si>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</si>
  <si>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</si>
  <si>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</si>
  <si>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</si>
  <si>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</si>
  <si>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</si>
  <si>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</si>
  <si>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</si>
  <si>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</si>
  <si>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</si>
  <si>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</si>
  <si>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</si>
  <si>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</si>
  <si>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</si>
  <si>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</si>
  <si>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</si>
  <si>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</si>
  <si>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</si>
  <si>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</si>
  <si>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</si>
  <si>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</si>
  <si>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</si>
  <si>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</si>
  <si>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</si>
  <si>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</si>
  <si>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</si>
  <si>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</si>
  <si>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</si>
  <si>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</si>
  <si>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</si>
  <si>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</si>
  <si>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</si>
  <si>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</si>
  <si>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</si>
  <si>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</si>
  <si>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</si>
  <si>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</si>
  <si>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</si>
  <si>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</si>
  <si>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</si>
  <si>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</si>
  <si>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</si>
  <si>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</si>
  <si>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</si>
  <si>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</si>
  <si>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</si>
  <si>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</si>
  <si>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</si>
  <si>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</si>
  <si>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</si>
  <si>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</si>
  <si>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</si>
  <si>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</si>
  <si>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</si>
  <si>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</si>
  <si>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</si>
  <si>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</si>
  <si>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</si>
  <si>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</si>
  <si>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</si>
  <si>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</si>
  <si>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</si>
  <si>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</si>
  <si>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</si>
  <si>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</si>
  <si>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</si>
  <si>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</si>
  <si>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</si>
  <si>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</si>
  <si>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</si>
  <si>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</si>
  <si>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</si>
  <si>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</si>
  <si>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</si>
  <si>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</si>
  <si>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</si>
  <si>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</si>
  <si>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</si>
  <si>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</si>
  <si>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</si>
  <si>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</si>
  <si>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</si>
  <si>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</si>
  <si>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</si>
  <si>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</si>
  <si>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</si>
  <si>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</si>
  <si>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</si>
  <si>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</si>
  <si>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</si>
  <si>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</si>
  <si>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</si>
  <si>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</si>
  <si>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</si>
  <si>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</si>
  <si>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</si>
  <si>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</si>
  <si>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</si>
  <si>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</si>
  <si>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</si>
  <si>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</si>
  <si>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</si>
  <si>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</si>
  <si>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</si>
  <si>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</si>
  <si>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</si>
  <si>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</si>
  <si>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</si>
  <si>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</si>
  <si>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</si>
  <si>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</si>
  <si>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</si>
  <si>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</si>
  <si>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</si>
  <si>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</si>
  <si>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</si>
  <si>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</si>
  <si>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</si>
  <si>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</si>
  <si>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</si>
  <si>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</si>
  <si>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</si>
  <si>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</si>
  <si>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</si>
  <si>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</si>
  <si>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</si>
  <si>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</si>
  <si>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</si>
  <si>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</si>
  <si>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</si>
  <si>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</si>
  <si>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</si>
  <si>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</si>
  <si>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</si>
  <si>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</si>
  <si>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</si>
  <si>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</si>
  <si>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</si>
  <si>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</si>
  <si>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</si>
  <si>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</si>
  <si>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</si>
  <si>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</si>
  <si>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</si>
  <si>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</si>
  <si>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</si>
  <si>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</si>
  <si>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</si>
  <si>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</si>
  <si>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</si>
  <si>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</si>
  <si>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</si>
  <si>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</si>
  <si>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</si>
  <si>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</si>
  <si>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</si>
  <si>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</si>
  <si>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</si>
  <si>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</si>
  <si>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</si>
  <si>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</si>
  <si>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</si>
  <si>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</si>
  <si>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</si>
  <si>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</si>
  <si>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</si>
  <si>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</si>
  <si>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</si>
  <si>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</si>
  <si>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</si>
  <si>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</si>
  <si>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</si>
  <si>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</si>
  <si>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</si>
  <si>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</si>
  <si>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</si>
  <si>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</si>
  <si>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</si>
  <si>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</si>
  <si>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</si>
  <si>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</si>
  <si>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</si>
  <si>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</si>
  <si>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</si>
  <si>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</si>
  <si>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</si>
  <si>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</si>
  <si>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</si>
  <si>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</si>
  <si>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</si>
  <si>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</si>
  <si>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</si>
  <si>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</si>
  <si>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</si>
  <si>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</si>
  <si>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</si>
  <si>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</si>
  <si>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</si>
  <si>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</si>
  <si>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</si>
  <si>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</si>
  <si>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</si>
  <si>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</si>
  <si>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</si>
  <si>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</si>
  <si>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</si>
  <si>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</si>
  <si>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</si>
  <si>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</si>
  <si>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</si>
  <si>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</si>
  <si>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</si>
  <si>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</si>
  <si>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</si>
  <si>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</si>
  <si>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</si>
  <si>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</si>
  <si>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</si>
  <si>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</si>
  <si>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</si>
  <si>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</si>
  <si>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</si>
  <si>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</si>
  <si>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</si>
  <si>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</si>
  <si>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</si>
  <si>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</si>
  <si>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</si>
  <si>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</si>
  <si>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</si>
  <si>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</si>
  <si>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</si>
  <si>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</si>
  <si>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</si>
  <si>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</si>
  <si>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</si>
  <si>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</si>
  <si>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</si>
  <si>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</si>
  <si>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</si>
  <si>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</si>
  <si>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</si>
  <si>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</si>
  <si>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</si>
  <si>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</si>
  <si>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</si>
  <si>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</si>
  <si>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</si>
  <si>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</si>
  <si>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</si>
  <si>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</si>
  <si>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</si>
  <si>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</si>
  <si>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</si>
  <si>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</si>
  <si>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</si>
  <si>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</si>
  <si>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</si>
  <si>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</si>
  <si>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</si>
  <si>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</si>
  <si>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</si>
  <si>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</si>
  <si>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</si>
  <si>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</si>
  <si>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</si>
  <si>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</si>
  <si>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</si>
  <si>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</si>
  <si>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</si>
  <si>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</si>
  <si>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</si>
  <si>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</si>
  <si>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</si>
  <si>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</si>
  <si>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</si>
  <si>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</si>
  <si>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</si>
  <si>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</si>
  <si>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</si>
  <si>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</si>
  <si>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</si>
  <si>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</si>
  <si>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</si>
  <si>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</si>
  <si>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</si>
  <si>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</si>
  <si>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</si>
  <si>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</si>
  <si>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</si>
  <si>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</si>
  <si>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</si>
  <si>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</si>
  <si>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</si>
  <si>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</si>
  <si>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</si>
  <si>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</si>
  <si>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</si>
  <si>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</si>
  <si>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</si>
  <si>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</si>
  <si>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</si>
  <si>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</si>
  <si>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</si>
  <si>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</si>
  <si>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</si>
  <si>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</si>
  <si>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</si>
  <si>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</si>
  <si>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</si>
  <si>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</si>
  <si>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</si>
  <si>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</si>
  <si>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</si>
  <si>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</si>
  <si>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</si>
  <si>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</si>
  <si>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</si>
  <si>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</si>
  <si>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</si>
  <si>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</si>
  <si>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</si>
  <si>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</si>
  <si>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</si>
  <si>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</si>
  <si>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</si>
  <si>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</si>
  <si>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</si>
  <si>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</si>
  <si>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</si>
  <si>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</si>
  <si>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</si>
  <si>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</si>
  <si>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</si>
  <si>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</si>
  <si>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</si>
  <si>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</si>
  <si>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</si>
  <si>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</si>
  <si>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</si>
  <si>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</si>
  <si>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</si>
  <si>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</si>
  <si>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</si>
  <si>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</si>
  <si>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</si>
  <si>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</si>
  <si>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</si>
  <si>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</si>
  <si>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</si>
  <si>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</si>
  <si>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</si>
  <si>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</si>
  <si>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</si>
  <si>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</si>
  <si>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</si>
  <si>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</si>
  <si>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</si>
  <si>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</si>
  <si>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</si>
  <si>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</si>
  <si>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</si>
  <si>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</si>
  <si>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</si>
  <si>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</si>
  <si>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</si>
  <si>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</si>
  <si>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</si>
  <si>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</si>
  <si>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</si>
  <si>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</si>
  <si>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</si>
  <si>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</si>
  <si>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</si>
  <si>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</si>
  <si>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</si>
  <si>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</si>
  <si>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</si>
  <si>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</si>
  <si>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</si>
  <si>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</si>
  <si>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</si>
  <si>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</si>
  <si>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</si>
  <si>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</si>
  <si>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</si>
  <si>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</si>
  <si>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</si>
  <si>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</si>
  <si>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</si>
  <si>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</si>
  <si>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</si>
  <si>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</si>
  <si>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</si>
  <si>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</si>
  <si>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</si>
  <si>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</si>
  <si>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</si>
  <si>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</si>
  <si>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</si>
  <si>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</si>
  <si>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</si>
  <si>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</si>
  <si>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</si>
  <si>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</si>
  <si>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</si>
  <si>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</si>
  <si>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</si>
  <si>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</si>
  <si>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</si>
  <si>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</si>
  <si>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</si>
  <si>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</si>
  <si>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</si>
  <si>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</si>
  <si>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</si>
  <si>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</si>
  <si>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</si>
  <si>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</si>
  <si>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</si>
  <si>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</si>
  <si>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</si>
  <si>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</si>
  <si>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</si>
  <si>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</si>
  <si>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</si>
  <si>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</si>
  <si>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</si>
  <si>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</si>
  <si>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</si>
  <si>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</si>
  <si>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</si>
  <si>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</si>
  <si>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</si>
  <si>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</si>
  <si>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</si>
  <si>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</si>
  <si>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</si>
  <si>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</si>
  <si>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</si>
  <si>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</si>
  <si>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</si>
  <si>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</si>
  <si>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</si>
  <si>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</si>
  <si>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</si>
  <si>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</si>
  <si>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</si>
  <si>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</si>
  <si>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</si>
  <si>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</si>
  <si>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</si>
  <si>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</si>
  <si>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</si>
  <si>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</si>
  <si>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</si>
  <si>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</si>
  <si>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</si>
  <si>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</si>
  <si>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</si>
  <si>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</si>
  <si>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</si>
  <si>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</si>
  <si>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</si>
  <si>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</si>
  <si>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</si>
  <si>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</si>
  <si>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</si>
  <si>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</si>
  <si>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</si>
  <si>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</si>
  <si>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</si>
  <si>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</si>
  <si>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</si>
  <si>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</si>
  <si>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</si>
  <si>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</si>
  <si>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</si>
  <si>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</si>
  <si>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</si>
  <si>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</si>
  <si>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</si>
  <si>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</si>
  <si>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</si>
  <si>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</si>
  <si>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</si>
  <si>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</si>
  <si>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</si>
  <si>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</si>
  <si>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</si>
  <si>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</si>
  <si>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</si>
  <si>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</si>
  <si>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</si>
  <si>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</si>
  <si>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</si>
  <si>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</si>
  <si>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</si>
  <si>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</si>
  <si>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</si>
  <si>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</si>
  <si>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</si>
  <si>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</si>
  <si>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</si>
  <si>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</si>
  <si>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</si>
  <si>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</si>
  <si>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</si>
  <si>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</si>
  <si>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</si>
  <si>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</si>
  <si>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</si>
  <si>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</si>
  <si>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</si>
  <si>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</si>
  <si>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</si>
  <si>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</si>
  <si>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</si>
  <si>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</si>
  <si>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</si>
  <si>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</si>
  <si>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</si>
  <si>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</si>
  <si>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</si>
  <si>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</si>
  <si>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</si>
  <si>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</si>
  <si>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</si>
  <si>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</si>
  <si>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</si>
  <si>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</si>
  <si>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</si>
  <si>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</si>
  <si>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</si>
  <si>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</si>
  <si>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</si>
  <si>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</si>
  <si>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</si>
  <si>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</si>
  <si>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</si>
  <si>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</si>
  <si>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</si>
  <si>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</si>
  <si>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</si>
  <si>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</si>
  <si>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</si>
  <si>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</si>
  <si>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</si>
  <si>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</si>
  <si>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</si>
  <si>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</si>
  <si>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</si>
  <si>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</si>
  <si>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</si>
  <si>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</si>
  <si>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</si>
  <si>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</si>
  <si>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</si>
  <si>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</si>
  <si>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</si>
  <si>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</si>
  <si>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</si>
  <si>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</si>
  <si>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</si>
  <si>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</si>
  <si>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</si>
  <si>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</si>
  <si>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</si>
  <si>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</si>
  <si>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</si>
  <si>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</si>
  <si>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</si>
  <si>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</si>
  <si>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</si>
  <si>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</si>
  <si>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</si>
  <si>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</si>
  <si>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</si>
  <si>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</si>
  <si>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</si>
  <si>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</si>
  <si>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</si>
  <si>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</si>
  <si>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</si>
  <si>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</si>
  <si>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</si>
  <si>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</si>
  <si>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</si>
  <si>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</si>
  <si>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</si>
  <si>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</si>
  <si>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</si>
  <si>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</si>
  <si>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</si>
  <si>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</si>
  <si>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</si>
  <si>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</si>
  <si>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</si>
  <si>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</si>
  <si>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</si>
  <si>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</si>
  <si>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</si>
  <si>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</si>
  <si>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</si>
  <si>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</si>
  <si>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</si>
  <si>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</si>
  <si>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</si>
  <si>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</si>
  <si>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</si>
  <si>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</si>
  <si>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</si>
  <si>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</si>
  <si>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</si>
  <si>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</si>
  <si>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</si>
  <si>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</si>
  <si>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</si>
  <si>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</si>
  <si>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</si>
  <si>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</si>
  <si>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</si>
  <si>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</si>
  <si>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</si>
  <si>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</si>
  <si>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</si>
  <si>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</si>
  <si>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</si>
  <si>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</si>
  <si>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</si>
  <si>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</si>
  <si>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</si>
  <si>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</si>
  <si>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</si>
  <si>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</si>
  <si>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</si>
  <si>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</si>
  <si>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</si>
  <si>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</si>
  <si>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</si>
  <si>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</si>
  <si>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</si>
  <si>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</si>
  <si>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</si>
  <si>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</si>
  <si>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</si>
  <si>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</si>
  <si>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</si>
  <si>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</si>
  <si>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</si>
  <si>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</si>
  <si>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</si>
  <si>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</si>
  <si>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</si>
  <si>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</si>
  <si>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</si>
  <si>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</si>
  <si>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</si>
  <si>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</si>
  <si>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</si>
  <si>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</si>
  <si>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</si>
  <si>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</si>
  <si>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</si>
  <si>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</si>
  <si>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</si>
  <si>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</si>
  <si>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</si>
  <si>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</si>
  <si>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</si>
  <si>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</si>
  <si>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</si>
  <si>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</si>
  <si>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</si>
  <si>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</si>
  <si>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</si>
  <si>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</si>
  <si>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</si>
  <si>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</si>
  <si>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</si>
  <si>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</si>
  <si>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</si>
  <si>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</si>
  <si>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</si>
  <si>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</si>
  <si>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</si>
  <si>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</si>
  <si>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</si>
  <si>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</si>
  <si>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</si>
  <si>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</si>
  <si>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</si>
  <si>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</si>
  <si>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</si>
  <si>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</si>
  <si>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</si>
  <si>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</si>
  <si>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</si>
  <si>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</si>
  <si>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</si>
  <si>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</si>
  <si>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</si>
  <si>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</si>
  <si>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</si>
  <si>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</si>
  <si>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</si>
  <si>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</si>
  <si>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</si>
  <si>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</si>
  <si>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</si>
  <si>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</si>
  <si>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</si>
  <si>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</si>
  <si>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</si>
  <si>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</si>
  <si>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</si>
  <si>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</si>
  <si>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</si>
  <si>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</si>
  <si>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</si>
  <si>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</si>
  <si>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</si>
  <si>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</si>
  <si>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</si>
  <si>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</si>
  <si>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</si>
  <si>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</si>
  <si>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</si>
  <si>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</si>
  <si>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</si>
  <si>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</si>
  <si>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</si>
  <si>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</si>
  <si>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</si>
  <si>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</si>
  <si>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</si>
  <si>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</si>
  <si>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</si>
  <si>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</si>
  <si>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</si>
  <si>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</si>
  <si>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</si>
  <si>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</si>
  <si>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</si>
  <si>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</si>
  <si>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</si>
  <si>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</si>
  <si>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</si>
  <si>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</si>
  <si>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</si>
  <si>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</si>
  <si>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</si>
  <si>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</si>
  <si>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</si>
  <si>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</si>
  <si>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</si>
  <si>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</si>
  <si>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</si>
  <si>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</si>
  <si>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</si>
  <si>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</si>
  <si>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</si>
  <si>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</si>
  <si>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</si>
  <si>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</si>
  <si>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</si>
  <si>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</si>
  <si>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</si>
  <si>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</si>
  <si>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</si>
  <si>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</si>
  <si>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</si>
  <si>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</si>
  <si>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</si>
  <si>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</si>
  <si>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</si>
  <si>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</si>
  <si>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</si>
  <si>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</si>
  <si>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</si>
  <si>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</si>
  <si>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</si>
  <si>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</si>
  <si>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</si>
  <si>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</si>
  <si>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</si>
  <si>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</si>
  <si>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</si>
  <si>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</si>
  <si>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</si>
  <si>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</si>
  <si>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</si>
  <si>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</si>
  <si>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</si>
  <si>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</si>
  <si>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</si>
  <si>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</si>
  <si>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</si>
  <si>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</si>
  <si>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</si>
  <si>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</si>
  <si>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</si>
  <si>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</si>
  <si>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</si>
  <si>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</si>
  <si>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</si>
  <si>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</si>
  <si>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</si>
  <si>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</si>
  <si>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</si>
  <si>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</si>
  <si>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</si>
  <si>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</si>
  <si>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</si>
  <si>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</si>
  <si>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</si>
  <si>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</si>
  <si>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</si>
  <si>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</si>
  <si>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</si>
  <si>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</si>
  <si>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</si>
  <si>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</si>
  <si>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</si>
  <si>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</si>
  <si>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</si>
  <si>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</si>
  <si>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</si>
  <si>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</si>
  <si>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</si>
  <si>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</si>
  <si>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</si>
  <si>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</si>
  <si>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</si>
  <si>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</si>
  <si>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</si>
  <si>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</si>
  <si>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</si>
  <si>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</si>
  <si>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</si>
  <si>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</si>
  <si>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</si>
  <si>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</si>
  <si>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</si>
  <si>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</si>
  <si>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</si>
  <si>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</si>
  <si>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</si>
  <si>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</si>
  <si>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</si>
  <si>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</si>
  <si>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</si>
  <si>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</si>
  <si>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</si>
  <si>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</si>
  <si>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</si>
  <si>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</si>
  <si>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</si>
  <si>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</si>
  <si>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</si>
  <si>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</si>
  <si>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</si>
  <si>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</si>
  <si>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</si>
  <si>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</si>
  <si>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</si>
  <si>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</si>
  <si>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</si>
  <si>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</si>
  <si>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</si>
  <si>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</si>
  <si>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</si>
  <si>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</si>
  <si>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</si>
  <si>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</si>
  <si>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</si>
  <si>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</si>
  <si>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</si>
  <si>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</si>
  <si>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</si>
  <si>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</si>
  <si>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</si>
  <si>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</si>
  <si>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</si>
  <si>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</si>
  <si>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</si>
  <si>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</si>
  <si>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</si>
  <si>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</si>
  <si>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</si>
  <si>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</si>
  <si>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</si>
  <si>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</si>
  <si>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</si>
  <si>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</si>
  <si>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</si>
  <si>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</si>
  <si>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</si>
  <si>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</si>
  <si>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</si>
  <si>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</si>
  <si>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</si>
  <si>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</si>
  <si>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</si>
  <si>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</si>
  <si>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</si>
  <si>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</si>
  <si>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</si>
  <si>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</si>
  <si>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</si>
  <si>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</si>
  <si>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</si>
  <si>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</si>
  <si>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</si>
  <si>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</si>
  <si>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</si>
  <si>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</si>
  <si>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</si>
  <si>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</si>
  <si>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</si>
  <si>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</si>
  <si>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</si>
  <si>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</si>
  <si>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</si>
  <si>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</si>
  <si>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</si>
  <si>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</si>
  <si>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</si>
  <si>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</si>
  <si>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</si>
  <si>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</si>
  <si>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</si>
  <si>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</si>
  <si>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</si>
  <si>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</si>
  <si>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</si>
  <si>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</si>
  <si>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</si>
  <si>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</si>
  <si>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</si>
  <si>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</si>
  <si>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</si>
  <si>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</si>
  <si>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</si>
  <si>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</si>
  <si>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</si>
  <si>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</si>
  <si>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</si>
  <si>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</si>
  <si>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</si>
  <si>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</si>
  <si>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</si>
  <si>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</si>
  <si>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</si>
  <si>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</si>
  <si>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</si>
  <si>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</si>
  <si>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</si>
  <si>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</si>
  <si>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</si>
  <si>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</si>
  <si>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</si>
  <si>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</si>
  <si>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</si>
  <si>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</si>
  <si>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</si>
  <si>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</si>
  <si>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</si>
  <si>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</si>
  <si>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</si>
  <si>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</si>
  <si>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</si>
  <si>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</si>
  <si>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</si>
  <si>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</si>
  <si>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</si>
  <si>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</si>
  <si>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</si>
  <si>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</si>
  <si>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</si>
  <si>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</si>
  <si>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</si>
  <si>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</si>
  <si>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</si>
  <si>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</si>
  <si>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</si>
  <si>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</si>
  <si>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</si>
  <si>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</si>
  <si>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</si>
  <si>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</si>
  <si>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</si>
  <si>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</si>
  <si>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</si>
  <si>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</si>
  <si>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</si>
  <si>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</si>
  <si>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</si>
  <si>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</si>
  <si>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</si>
  <si>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</si>
  <si>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</si>
  <si>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</si>
  <si>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</si>
  <si>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</si>
  <si>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</si>
  <si>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</si>
  <si>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</si>
  <si>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</si>
  <si>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</si>
  <si>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</si>
  <si>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</si>
  <si>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</si>
  <si>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</si>
  <si>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</si>
  <si>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</si>
  <si>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</si>
  <si>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</si>
  <si>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</si>
  <si>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</si>
  <si>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</si>
  <si>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</si>
  <si>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</si>
  <si>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</si>
  <si>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</si>
  <si>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</si>
  <si>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</si>
  <si>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</si>
  <si>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</si>
  <si>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</si>
  <si>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</si>
  <si>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</si>
  <si>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</si>
  <si>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</si>
  <si>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</si>
  <si>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</si>
  <si>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</si>
  <si>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</si>
  <si>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</si>
  <si>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</si>
  <si>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</si>
  <si>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</si>
  <si>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</si>
  <si>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</si>
  <si>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</si>
  <si>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</si>
  <si>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</si>
  <si>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</si>
  <si>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</si>
  <si>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</si>
  <si>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</si>
  <si>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</si>
  <si>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</si>
  <si>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</si>
  <si>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</si>
  <si>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</si>
  <si>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</si>
  <si>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</si>
  <si>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</si>
  <si>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</si>
  <si>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</si>
  <si>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</si>
  <si>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</si>
  <si>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</si>
  <si>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</si>
  <si>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</si>
  <si>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</si>
  <si>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</si>
  <si>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</si>
  <si>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</si>
  <si>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</si>
  <si>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</si>
  <si>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</si>
  <si>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</si>
  <si>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</si>
  <si>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</si>
  <si>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</si>
  <si>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</si>
  <si>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</si>
  <si>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</si>
  <si>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</si>
  <si>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</si>
  <si>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</si>
  <si>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</si>
  <si>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</si>
  <si>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</si>
  <si>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</si>
  <si>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</si>
  <si>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</si>
  <si>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</si>
  <si>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</si>
  <si>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</si>
  <si>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</si>
  <si>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</si>
  <si>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</si>
  <si>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</si>
  <si>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</si>
  <si>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</si>
  <si>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</si>
  <si>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</si>
  <si>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</si>
  <si>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</si>
  <si>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</si>
  <si>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</si>
  <si>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</si>
  <si>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</si>
  <si>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</si>
  <si>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</si>
  <si>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</si>
  <si>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</si>
  <si>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</si>
  <si>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</si>
  <si>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</si>
  <si>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</si>
  <si>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</si>
  <si>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</si>
  <si>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</si>
  <si>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</si>
  <si>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</si>
  <si>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</si>
  <si>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</si>
  <si>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</si>
  <si>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</si>
  <si>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</si>
  <si>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</si>
  <si>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</si>
  <si>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</si>
  <si>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</si>
  <si>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</si>
  <si>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</si>
  <si>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</si>
  <si>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</si>
  <si>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</si>
  <si>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</si>
  <si>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</si>
  <si>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</si>
  <si>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</si>
  <si>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</si>
  <si>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</si>
  <si>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</si>
  <si>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</si>
  <si>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</si>
  <si>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</si>
  <si>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</si>
  <si>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</si>
  <si>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</si>
  <si>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</si>
  <si>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</si>
  <si>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</si>
  <si>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</si>
  <si>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</si>
  <si>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</si>
  <si>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</si>
  <si>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</si>
  <si>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</si>
  <si>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</si>
  <si>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</si>
  <si>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</si>
  <si>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</si>
  <si>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</si>
  <si>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</si>
  <si>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</si>
  <si>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</si>
  <si>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</si>
  <si>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</si>
  <si>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</si>
  <si>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</si>
  <si>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</si>
  <si>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</si>
  <si>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</si>
  <si>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</si>
  <si>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</si>
  <si>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</si>
  <si>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</si>
  <si>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</si>
  <si>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</si>
  <si>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</si>
  <si>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</si>
  <si>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</si>
  <si>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</si>
  <si>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</si>
  <si>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</si>
  <si>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</si>
  <si>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</si>
  <si>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</si>
  <si>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</si>
  <si>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</si>
  <si>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</si>
  <si>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</si>
  <si>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</si>
  <si>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</si>
  <si>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</si>
  <si>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</si>
  <si>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</si>
  <si>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</si>
  <si>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</si>
  <si>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</si>
  <si>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</si>
  <si>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</si>
  <si>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</si>
  <si>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</si>
  <si>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</si>
  <si>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</si>
  <si>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</si>
  <si>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</si>
  <si>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</si>
  <si>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</si>
  <si>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</si>
  <si>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</si>
  <si>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</si>
  <si>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</si>
  <si>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</si>
  <si>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</si>
  <si>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</si>
  <si>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</si>
  <si>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</si>
  <si>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</si>
  <si>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</si>
  <si>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</si>
  <si>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</si>
  <si>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</si>
  <si>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</si>
  <si>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</si>
  <si>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</si>
  <si>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</si>
  <si>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</si>
  <si>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</si>
  <si>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</si>
  <si>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</si>
  <si>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</si>
  <si>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</si>
  <si>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</si>
  <si>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</si>
  <si>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</si>
  <si>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</si>
  <si>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</si>
  <si>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</si>
  <si>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</si>
  <si>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</si>
  <si>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</si>
  <si>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</si>
  <si>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</si>
  <si>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</si>
  <si>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</si>
  <si>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</si>
  <si>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</si>
  <si>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</si>
  <si>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</si>
  <si>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</si>
  <si>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</si>
  <si>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</si>
  <si>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</si>
  <si>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</si>
  <si>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</si>
  <si>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</si>
  <si>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</si>
  <si>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</si>
  <si>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</si>
  <si>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</si>
  <si>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</si>
  <si>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</si>
  <si>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</si>
  <si>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</si>
  <si>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</si>
  <si>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</si>
  <si>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</si>
  <si>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</si>
  <si>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</si>
  <si>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</si>
  <si>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</si>
  <si>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</si>
  <si>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</si>
  <si>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</si>
  <si>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</si>
  <si>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</si>
  <si>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</si>
  <si>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</si>
  <si>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</si>
  <si>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</si>
  <si>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</si>
  <si>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</si>
  <si>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</si>
  <si>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</si>
  <si>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</si>
  <si>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</si>
  <si>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</si>
  <si>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</si>
  <si>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</si>
  <si>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</si>
  <si>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</si>
  <si>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</si>
  <si>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</si>
  <si>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</si>
  <si>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</si>
  <si>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</si>
  <si>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</si>
  <si>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</si>
  <si>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</si>
  <si>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</si>
  <si>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</si>
  <si>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</si>
  <si>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</si>
  <si>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</si>
  <si>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</si>
  <si>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</si>
  <si>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</si>
  <si>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</si>
  <si>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</si>
  <si>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</si>
  <si>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</si>
  <si>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</si>
  <si>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</si>
  <si>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</si>
  <si>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</si>
  <si>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</si>
  <si>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</si>
  <si>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</si>
  <si>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</si>
  <si>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</si>
  <si>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</si>
  <si>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</si>
  <si>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</si>
  <si>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</si>
  <si>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</si>
  <si>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</si>
  <si>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</si>
  <si>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</si>
  <si>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</si>
  <si>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</si>
  <si>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</si>
  <si>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</si>
  <si>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</si>
  <si>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</si>
  <si>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</si>
  <si>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</si>
  <si>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</si>
  <si>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</si>
  <si>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</si>
  <si>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</si>
  <si>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</si>
  <si>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</si>
  <si>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</si>
  <si>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</si>
  <si>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</si>
  <si>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</si>
  <si>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</si>
  <si>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</si>
  <si>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</si>
  <si>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</si>
  <si>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</si>
  <si>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</si>
  <si>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</si>
  <si>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</si>
  <si>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</si>
  <si>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</si>
  <si>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</si>
  <si>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</si>
  <si>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</si>
  <si>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</si>
  <si>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</si>
  <si>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</si>
  <si>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</si>
  <si>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</si>
  <si>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</si>
  <si>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</si>
  <si>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</si>
  <si>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</si>
  <si>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</si>
  <si>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</si>
  <si>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</si>
  <si>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</si>
  <si>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</si>
  <si>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</si>
  <si>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</si>
  <si>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</si>
  <si>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</si>
  <si>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</si>
  <si>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</si>
  <si>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</si>
  <si>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</si>
  <si>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</si>
  <si>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</si>
  <si>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</si>
  <si>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</si>
  <si>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</si>
  <si>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</si>
  <si>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</si>
  <si>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</si>
  <si>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</si>
  <si>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</si>
  <si>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</si>
  <si>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</si>
  <si>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</si>
  <si>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</si>
  <si>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</si>
  <si>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</si>
  <si>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</si>
  <si>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</si>
  <si>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</si>
  <si>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</si>
  <si>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</si>
  <si>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</si>
  <si>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</si>
  <si>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</si>
  <si>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</si>
  <si>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</si>
  <si>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</si>
  <si>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</si>
  <si>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</si>
  <si>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</si>
  <si>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</si>
  <si>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</si>
  <si>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</si>
  <si>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</si>
  <si>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</si>
  <si>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</si>
  <si>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</si>
  <si>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</si>
  <si>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</si>
  <si>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</si>
  <si>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</si>
  <si>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</si>
  <si>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</si>
  <si>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</si>
  <si>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</si>
  <si>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</si>
  <si>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</si>
  <si>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</si>
  <si>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</si>
  <si>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</si>
  <si>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</si>
  <si>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</si>
  <si>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</si>
  <si>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</si>
  <si>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</si>
  <si>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</si>
  <si>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</si>
  <si>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</si>
  <si>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</si>
  <si>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</si>
  <si>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</si>
  <si>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</si>
  <si>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</si>
  <si>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</si>
  <si>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</si>
  <si>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</si>
  <si>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</si>
  <si>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</si>
  <si>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</si>
  <si>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</si>
  <si>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</si>
  <si>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</si>
  <si>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</si>
  <si>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</si>
  <si>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</si>
  <si>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</si>
  <si>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</si>
  <si>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</si>
  <si>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</si>
  <si>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</si>
  <si>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</si>
  <si>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</si>
  <si>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</si>
  <si>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</si>
  <si>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</si>
  <si>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</si>
  <si>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</si>
  <si>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</si>
  <si>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</si>
  <si>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</si>
  <si>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</si>
  <si>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</si>
  <si>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</si>
  <si>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</si>
  <si>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</si>
  <si>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</si>
  <si>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</si>
  <si>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</si>
  <si>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</si>
  <si>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</si>
  <si>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</si>
  <si>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</si>
  <si>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</si>
  <si>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</si>
  <si>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</si>
  <si>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</si>
  <si>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</si>
  <si>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</si>
  <si>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</si>
  <si>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</si>
  <si>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</si>
  <si>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</si>
  <si>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</si>
  <si>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</si>
  <si>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</si>
  <si>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</si>
  <si>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</si>
  <si>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</si>
  <si>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</si>
  <si>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</si>
  <si>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</si>
  <si>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</si>
  <si>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</si>
  <si>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</si>
  <si>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</si>
  <si>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</si>
  <si>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</si>
  <si>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</si>
  <si>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</si>
  <si>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</si>
  <si>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</si>
  <si>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</si>
  <si>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</si>
  <si>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</si>
  <si>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</si>
  <si>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</si>
  <si>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</si>
  <si>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</si>
  <si>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</si>
  <si>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</si>
  <si>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</si>
  <si>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</si>
  <si>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</si>
  <si>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</si>
  <si>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</si>
  <si>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</si>
  <si>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</si>
  <si>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</si>
  <si>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</si>
  <si>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</si>
  <si>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</si>
  <si>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</si>
  <si>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</si>
  <si>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</si>
  <si>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</si>
  <si>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</si>
  <si>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</si>
  <si>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</si>
  <si>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</si>
  <si>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</si>
  <si>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</si>
  <si>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</si>
  <si>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</si>
  <si>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</si>
  <si>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</si>
  <si>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</si>
  <si>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</si>
  <si>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</si>
  <si>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</si>
  <si>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</si>
  <si>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</si>
  <si>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</si>
  <si>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</si>
  <si>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</si>
  <si>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</si>
  <si>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</si>
  <si>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</si>
  <si>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</si>
  <si>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</si>
  <si>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</si>
  <si>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</si>
  <si>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</si>
  <si>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</si>
  <si>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</si>
  <si>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</si>
  <si>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</si>
  <si>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</si>
  <si>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</si>
  <si>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</si>
  <si>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</si>
  <si>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</si>
  <si>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</si>
  <si>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</si>
  <si>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</si>
  <si>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</si>
  <si>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</si>
  <si>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</si>
  <si>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</si>
  <si>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</si>
  <si>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</si>
  <si>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</si>
  <si>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</si>
  <si>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</si>
  <si>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</si>
  <si>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</si>
  <si>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</si>
  <si>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</si>
  <si>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</si>
  <si>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</si>
  <si>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</si>
  <si>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</si>
  <si>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</si>
  <si>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</si>
  <si>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</si>
  <si>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</si>
  <si>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</si>
  <si>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</si>
  <si>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</si>
  <si>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</si>
  <si>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</si>
  <si>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</si>
  <si>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</si>
  <si>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</si>
  <si>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</si>
  <si>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</si>
  <si>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</si>
  <si>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</si>
  <si>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</si>
  <si>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</si>
  <si>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</si>
  <si>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</si>
  <si>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</si>
  <si>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</si>
  <si>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</si>
  <si>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</si>
  <si>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</si>
  <si>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</si>
  <si>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</si>
  <si>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</si>
  <si>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</si>
  <si>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</si>
  <si>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</si>
  <si>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</si>
  <si>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</si>
  <si>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</si>
  <si>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</si>
  <si>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</si>
  <si>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</si>
  <si>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</si>
  <si>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</si>
  <si>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</si>
  <si>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</si>
  <si>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</si>
  <si>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</si>
  <si>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</si>
  <si>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</si>
  <si>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</si>
  <si>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</si>
  <si>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</si>
  <si>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</si>
  <si>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</si>
  <si>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</si>
  <si>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</si>
  <si>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</si>
  <si>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</si>
  <si>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</si>
  <si>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</si>
  <si>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</si>
  <si>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</si>
  <si>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</si>
  <si>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</si>
  <si>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</si>
  <si>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</si>
  <si>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</si>
  <si>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</si>
  <si>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</si>
  <si>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</si>
  <si>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</si>
  <si>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</si>
  <si>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</si>
  <si>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</si>
  <si>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</si>
  <si>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</si>
  <si>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</si>
  <si>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</si>
  <si>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</si>
  <si>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</si>
  <si>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</si>
  <si>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</si>
  <si>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</si>
  <si>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</si>
  <si>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</si>
  <si>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</si>
  <si>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</si>
  <si>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</si>
  <si>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</si>
  <si>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</si>
  <si>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</si>
  <si>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</si>
  <si>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</si>
  <si>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</si>
  <si>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</si>
  <si>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</si>
  <si>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</si>
  <si>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</si>
  <si>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</si>
  <si>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</si>
  <si>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</si>
  <si>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</si>
  <si>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</si>
  <si>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</si>
  <si>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</si>
  <si>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</si>
  <si>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</si>
  <si>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</si>
  <si>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</si>
  <si>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</si>
  <si>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</si>
  <si>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</si>
  <si>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</si>
  <si>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</si>
  <si>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</si>
  <si>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</si>
  <si>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</si>
  <si>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</si>
  <si>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</si>
  <si>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</si>
  <si>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</si>
  <si>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</si>
  <si>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</si>
  <si>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</si>
  <si>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</si>
  <si>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</si>
  <si>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</si>
  <si>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</si>
  <si>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</si>
  <si>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</si>
  <si>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</si>
  <si>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</si>
  <si>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</si>
  <si>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</si>
  <si>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</si>
  <si>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</si>
  <si>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</si>
  <si>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</si>
  <si>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</si>
  <si>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</si>
  <si>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</si>
  <si>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</si>
  <si>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</si>
  <si>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</si>
  <si>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</si>
  <si>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</si>
  <si>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</si>
  <si>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</si>
  <si>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</si>
  <si>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</si>
  <si>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</si>
  <si>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</si>
  <si>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</si>
  <si>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</si>
  <si>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</si>
  <si>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</si>
  <si>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</si>
  <si>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</si>
  <si>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</si>
  <si>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</si>
  <si>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</si>
  <si>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</si>
  <si>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</si>
  <si>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</si>
  <si>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</si>
  <si>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</si>
  <si>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</si>
  <si>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</si>
  <si>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</si>
  <si>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</si>
  <si>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</si>
  <si>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</si>
  <si>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</si>
  <si>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</si>
  <si>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</si>
  <si>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</si>
  <si>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</si>
  <si>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</si>
  <si>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</si>
  <si>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</si>
  <si>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</si>
  <si>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</si>
  <si>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</si>
  <si>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</si>
  <si>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</si>
  <si>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</si>
  <si>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</si>
  <si>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</si>
  <si>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</si>
  <si>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</si>
  <si>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</si>
  <si>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</si>
  <si>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</si>
  <si>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</si>
  <si>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</si>
  <si>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</si>
  <si>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</si>
  <si>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</si>
  <si>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</si>
  <si>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</si>
  <si>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</si>
  <si>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</si>
  <si>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</si>
  <si>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</si>
  <si>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</si>
  <si>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</si>
  <si>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</si>
  <si>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</si>
  <si>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</si>
  <si>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</si>
  <si>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</si>
  <si>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</si>
  <si>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</si>
  <si>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</si>
  <si>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</si>
  <si>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</si>
  <si>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</si>
  <si>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</si>
  <si>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</si>
  <si>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</si>
  <si>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</si>
  <si>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</si>
  <si>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</si>
  <si>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</si>
  <si>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</si>
  <si>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</si>
  <si>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</si>
  <si>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</si>
  <si>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</si>
  <si>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</si>
  <si>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</si>
  <si>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</si>
  <si>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</si>
  <si>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</si>
  <si>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</si>
  <si>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</si>
  <si>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</si>
  <si>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</si>
  <si>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</si>
  <si>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</si>
  <si>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</si>
  <si>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</si>
  <si>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</si>
  <si>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</si>
  <si>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</si>
  <si>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</si>
  <si>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</si>
  <si>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</si>
  <si>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</si>
  <si>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</si>
  <si>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</si>
  <si>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</si>
  <si>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</si>
  <si>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</si>
  <si>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</si>
  <si>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</si>
  <si>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</si>
  <si>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</si>
  <si>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</si>
  <si>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</si>
  <si>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</si>
  <si>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</si>
  <si>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</si>
  <si>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</si>
  <si>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</si>
  <si>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</si>
  <si>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</si>
  <si>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</si>
  <si>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</si>
  <si>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</si>
  <si>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</si>
  <si>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</si>
  <si>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</si>
  <si>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</si>
  <si>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</si>
  <si>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</si>
  <si>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</si>
  <si>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</si>
  <si>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</si>
  <si>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</si>
  <si>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</si>
  <si>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</si>
  <si>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</si>
  <si>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</si>
  <si>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</si>
  <si>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</si>
  <si>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</si>
  <si>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</si>
  <si>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</si>
  <si>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</si>
  <si>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</si>
  <si>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</si>
  <si>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</si>
  <si>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</si>
  <si>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</si>
  <si>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</si>
  <si>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</si>
  <si>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</si>
  <si>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</si>
  <si>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</si>
  <si>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</si>
  <si>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</si>
  <si>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</si>
  <si>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</si>
  <si>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</si>
  <si>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</si>
  <si>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</si>
  <si>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</si>
  <si>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</si>
  <si>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</si>
  <si>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</si>
  <si>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</si>
  <si>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</si>
  <si>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</si>
  <si>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</si>
  <si>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</si>
  <si>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</si>
  <si>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</si>
  <si>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</si>
  <si>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</si>
  <si>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</si>
  <si>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</si>
  <si>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</si>
  <si>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</si>
  <si>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</si>
  <si>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</si>
  <si>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</si>
  <si>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</si>
  <si>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</si>
  <si>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</si>
  <si>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</si>
  <si>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</si>
  <si>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</si>
  <si>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</si>
  <si>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</si>
  <si>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</si>
  <si>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</si>
  <si>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</si>
  <si>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</si>
  <si>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</si>
  <si>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</si>
  <si>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</si>
  <si>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</si>
  <si>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</si>
  <si>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</si>
  <si>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</si>
  <si>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</si>
  <si>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</si>
  <si>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</si>
  <si>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</si>
  <si>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</si>
  <si>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</si>
  <si>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</si>
  <si>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</si>
  <si>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</si>
  <si>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</si>
  <si>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</si>
  <si>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</si>
  <si>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</si>
  <si>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</si>
  <si>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</si>
  <si>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</si>
  <si>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</si>
  <si>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</si>
  <si>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</si>
  <si>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</si>
  <si>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</si>
  <si>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</si>
  <si>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</si>
  <si>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</si>
  <si>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</si>
  <si>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</si>
  <si>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</si>
  <si>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</si>
  <si>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</si>
  <si>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</si>
  <si>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</si>
  <si>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</si>
  <si>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</si>
  <si>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</si>
  <si>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</si>
  <si>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</si>
  <si>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</si>
  <si>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</si>
  <si>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</si>
  <si>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</si>
  <si>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</si>
  <si>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</si>
  <si>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</si>
  <si>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</si>
  <si>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</si>
  <si>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</si>
  <si>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</si>
  <si>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</si>
  <si>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</si>
  <si>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</si>
  <si>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</si>
  <si>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</si>
  <si>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</si>
  <si>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</si>
  <si>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</si>
  <si>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</si>
  <si>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</si>
  <si>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</si>
  <si>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</si>
  <si>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</si>
  <si>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</si>
  <si>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</si>
  <si>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</si>
  <si>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</si>
  <si>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</si>
  <si>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</si>
  <si>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</si>
  <si>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</si>
  <si>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</si>
  <si>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</si>
  <si>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</si>
  <si>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</si>
  <si>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</si>
  <si>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</si>
  <si>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</si>
  <si>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</si>
  <si>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</si>
  <si>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</si>
  <si>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</si>
  <si>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</si>
  <si>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</si>
  <si>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</si>
  <si>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</si>
  <si>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</si>
  <si>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</si>
  <si>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</si>
  <si>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</si>
  <si>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</si>
  <si>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</si>
  <si>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</si>
  <si>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</si>
  <si>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</si>
  <si>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</si>
  <si>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</si>
  <si>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</si>
  <si>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</si>
  <si>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</si>
  <si>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</si>
  <si>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</si>
  <si>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</si>
  <si>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</si>
  <si>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</si>
  <si>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</si>
  <si>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</si>
  <si>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</si>
  <si>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</si>
  <si>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</si>
  <si>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</si>
  <si>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</si>
  <si>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</si>
  <si>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</si>
  <si>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</si>
  <si>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</si>
  <si>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</si>
  <si>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</si>
  <si>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</si>
  <si>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</si>
  <si>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</si>
  <si>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</si>
  <si>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</si>
  <si>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</si>
  <si>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</si>
  <si>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</si>
  <si>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</si>
  <si>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</si>
  <si>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</si>
  <si>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</si>
  <si>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</si>
  <si>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</si>
  <si>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</si>
  <si>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</si>
  <si>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</si>
  <si>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</si>
  <si>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</si>
  <si>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</si>
  <si>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</si>
  <si>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</si>
  <si>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</si>
  <si>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</si>
  <si>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</si>
  <si>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</si>
  <si>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</si>
  <si>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</si>
  <si>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</si>
  <si>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</si>
  <si>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</si>
  <si>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</si>
  <si>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</si>
  <si>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</si>
  <si>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</si>
  <si>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</si>
  <si>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</si>
  <si>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</si>
  <si>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</si>
  <si>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</si>
  <si>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</si>
  <si>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</si>
  <si>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</si>
  <si>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</si>
  <si>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</si>
  <si>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</si>
  <si>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</si>
  <si>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</si>
  <si>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</si>
  <si>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</si>
  <si>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</si>
  <si>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</si>
  <si>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</si>
  <si>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</si>
  <si>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</si>
  <si>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</si>
  <si>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</si>
  <si>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</si>
  <si>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</si>
  <si>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</si>
  <si>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</si>
  <si>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</si>
  <si>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</si>
  <si>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</si>
  <si>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</si>
  <si>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</si>
  <si>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</si>
  <si>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</si>
  <si>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</si>
  <si>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</si>
  <si>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</si>
  <si>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</si>
  <si>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</si>
  <si>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</si>
  <si>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</si>
  <si>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</si>
  <si>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</si>
  <si>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</si>
  <si>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</si>
  <si>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</si>
  <si>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</si>
  <si>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</si>
  <si>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</si>
  <si>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</si>
  <si>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</si>
  <si>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</si>
  <si>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</si>
  <si>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</si>
  <si>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</si>
  <si>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</si>
  <si>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</si>
  <si>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</si>
  <si>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</si>
  <si>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</si>
  <si>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</si>
  <si>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</si>
  <si>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</si>
  <si>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</si>
  <si>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</si>
  <si>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</si>
  <si>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</si>
  <si>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</si>
  <si>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</si>
  <si>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</si>
  <si>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</si>
  <si>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</si>
  <si>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</si>
  <si>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</si>
  <si>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</si>
  <si>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</si>
  <si>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</si>
  <si>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</si>
  <si>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</si>
  <si>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</si>
  <si>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</si>
  <si>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</si>
  <si>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</si>
  <si>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</si>
  <si>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</si>
  <si>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</si>
  <si>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</si>
  <si>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</si>
  <si>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</si>
  <si>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</si>
  <si>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</si>
  <si>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</si>
  <si>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</si>
  <si>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</si>
  <si>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</si>
  <si>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</si>
  <si>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</si>
  <si>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</si>
  <si>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</si>
  <si>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</si>
  <si>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</si>
  <si>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</si>
  <si>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</si>
  <si>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</si>
  <si>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</si>
  <si>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</si>
  <si>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</si>
  <si>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</si>
  <si>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</si>
  <si>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</si>
  <si>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</si>
  <si>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</si>
  <si>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</si>
  <si>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</si>
  <si>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</si>
  <si>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</si>
  <si>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</si>
  <si>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</si>
  <si>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</si>
  <si>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</si>
  <si>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</si>
  <si>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</si>
  <si>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</si>
  <si>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</si>
  <si>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</si>
  <si>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</si>
  <si>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</si>
  <si>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</si>
  <si>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</si>
  <si>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</si>
  <si>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</si>
  <si>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</si>
  <si>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</si>
  <si>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</si>
  <si>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</si>
  <si>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</si>
  <si>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</si>
  <si>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</si>
  <si>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</si>
  <si>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</si>
  <si>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</si>
  <si>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</si>
  <si>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</si>
  <si>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</si>
  <si>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</si>
  <si>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</si>
  <si>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</si>
  <si>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</si>
  <si>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</si>
  <si>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</si>
  <si>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</si>
  <si>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</si>
  <si>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</si>
  <si>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</si>
  <si>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</si>
  <si>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</si>
  <si>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</si>
  <si>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</si>
  <si>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</si>
  <si>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</si>
  <si>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</si>
  <si>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</si>
  <si>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</si>
  <si>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</si>
  <si>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</si>
  <si>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</si>
  <si>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</si>
  <si>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</si>
  <si>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</si>
  <si>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</si>
  <si>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</si>
  <si>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</si>
  <si>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</si>
  <si>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</si>
  <si>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</si>
  <si>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</si>
  <si>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</si>
  <si>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</si>
  <si>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</si>
  <si>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</si>
  <si>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</si>
  <si>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</si>
  <si>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</si>
  <si>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</si>
  <si>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</si>
  <si>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</si>
  <si>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</si>
  <si>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</si>
  <si>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</si>
  <si>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</si>
  <si>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</si>
  <si>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</si>
  <si>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</si>
  <si>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</si>
  <si>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</si>
  <si>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</si>
  <si>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</si>
  <si>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</si>
  <si>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</si>
  <si>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</si>
  <si>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</si>
  <si>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</si>
  <si>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</si>
  <si>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</si>
  <si>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</si>
  <si>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</si>
  <si>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</si>
  <si>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</si>
  <si>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</si>
  <si>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</si>
  <si>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</si>
  <si>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</si>
  <si>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</si>
  <si>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</si>
  <si>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</si>
  <si>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</si>
  <si>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</si>
  <si>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</si>
  <si>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</si>
  <si>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</si>
  <si>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</si>
  <si>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</si>
  <si>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</si>
  <si>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</si>
  <si>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</si>
  <si>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</si>
  <si>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</si>
  <si>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</si>
  <si>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</si>
  <si>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</si>
  <si>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</si>
  <si>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</si>
  <si>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</si>
  <si>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</si>
  <si>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</si>
  <si>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</si>
  <si>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</si>
  <si>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</si>
  <si>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</si>
  <si>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</si>
  <si>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</si>
  <si>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</si>
  <si>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</si>
  <si>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</si>
  <si>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</si>
  <si>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</si>
  <si>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</si>
  <si>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</si>
  <si>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</si>
  <si>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</si>
  <si>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</si>
  <si>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</si>
  <si>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</si>
  <si>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</si>
  <si>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</si>
  <si>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</si>
  <si>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</si>
  <si>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</si>
  <si>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</si>
  <si>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</si>
  <si>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</si>
  <si>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</si>
  <si>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</si>
  <si>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</si>
  <si>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</si>
  <si>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</si>
  <si>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</si>
  <si>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</si>
  <si>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</si>
  <si>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</si>
  <si>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</si>
  <si>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</si>
  <si>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</si>
  <si>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</si>
  <si>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</si>
  <si>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</si>
  <si>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</si>
  <si>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</si>
  <si>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</si>
  <si>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</si>
  <si>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</si>
  <si>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</si>
  <si>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</si>
  <si>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</si>
  <si>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</si>
  <si>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</si>
  <si>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</si>
  <si>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</si>
  <si>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</si>
  <si>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</si>
  <si>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</si>
  <si>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</si>
  <si>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</si>
  <si>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</si>
  <si>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</si>
  <si>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</si>
  <si>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</si>
  <si>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</si>
  <si>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</si>
  <si>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</si>
  <si>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</si>
  <si>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</si>
  <si>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</si>
  <si>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</si>
  <si>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</si>
  <si>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</si>
  <si>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</si>
  <si>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</si>
  <si>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</si>
  <si>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</si>
  <si>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</si>
  <si>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</si>
  <si>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</si>
  <si>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</si>
  <si>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</si>
  <si>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</si>
  <si>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</si>
  <si>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</si>
  <si>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</si>
  <si>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</si>
  <si>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</si>
  <si>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</si>
  <si>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</si>
  <si>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</si>
  <si>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</si>
  <si>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</si>
  <si>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</si>
  <si>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</si>
  <si>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</si>
  <si>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</si>
  <si>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</si>
  <si>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</si>
  <si>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</si>
  <si>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</si>
  <si>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</si>
  <si>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</si>
  <si>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</si>
  <si>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</si>
  <si>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</si>
  <si>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</si>
  <si>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</si>
  <si>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</si>
  <si>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</si>
  <si>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</si>
  <si>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</si>
  <si>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</si>
  <si>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</si>
  <si>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</si>
  <si>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</si>
  <si>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</si>
  <si>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</si>
  <si>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</si>
  <si>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</si>
  <si>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</si>
  <si>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</si>
  <si>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</si>
  <si>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</si>
  <si>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</si>
  <si>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</si>
  <si>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</si>
  <si>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</si>
  <si>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</si>
  <si>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</si>
  <si>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</si>
  <si>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</si>
  <si>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</si>
  <si>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</si>
  <si>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</si>
  <si>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</si>
  <si>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</si>
  <si>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</si>
  <si>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</si>
  <si>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</si>
  <si>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</si>
  <si>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</si>
  <si>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</si>
  <si>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</si>
  <si>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</si>
  <si>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</si>
  <si>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</si>
  <si>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</si>
  <si>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</si>
  <si>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</si>
  <si>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</si>
  <si>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</si>
  <si>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</si>
  <si>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</si>
  <si>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</si>
  <si>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</si>
  <si>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</si>
  <si>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</si>
  <si>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</si>
  <si>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</si>
  <si>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</si>
  <si>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</si>
  <si>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</si>
  <si>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</si>
  <si>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</si>
  <si>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</si>
  <si>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</si>
  <si>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</si>
  <si>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</si>
  <si>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</si>
  <si>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</si>
  <si>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</si>
  <si>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</si>
  <si>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</si>
  <si>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</si>
  <si>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</si>
  <si>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</si>
  <si>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</si>
  <si>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</si>
  <si>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</si>
  <si>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</si>
  <si>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</si>
  <si>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</si>
  <si>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</si>
  <si>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</si>
  <si>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</si>
  <si>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</si>
  <si>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</si>
  <si>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</si>
  <si>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</si>
  <si>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</si>
  <si>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</si>
  <si>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</si>
  <si>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</si>
  <si>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</si>
  <si>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</si>
  <si>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</si>
  <si>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</si>
  <si>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</si>
  <si>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</si>
  <si>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</si>
  <si>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</si>
  <si>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</si>
  <si>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</si>
  <si>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</si>
  <si>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</si>
  <si>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</si>
  <si>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</si>
  <si>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</si>
  <si>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</si>
  <si>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</si>
  <si>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</si>
  <si>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</si>
  <si>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</si>
  <si>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</si>
  <si>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</si>
  <si>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</si>
  <si>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</si>
  <si>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</si>
  <si>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</si>
  <si>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</si>
  <si>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</si>
  <si>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</si>
  <si>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</si>
  <si>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</si>
  <si>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</si>
  <si>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</si>
  <si>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</si>
  <si>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</si>
  <si>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</si>
  <si>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</si>
  <si>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</si>
  <si>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</si>
  <si>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</si>
  <si>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</si>
  <si>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</si>
  <si>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</si>
  <si>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</si>
  <si>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</si>
  <si>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</si>
  <si>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</si>
  <si>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</si>
  <si>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</si>
  <si>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</si>
  <si>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</si>
  <si>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</si>
  <si>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</si>
  <si>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</si>
  <si>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</si>
  <si>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</si>
  <si>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</si>
  <si>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</si>
  <si>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</si>
  <si>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</si>
  <si>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</si>
  <si>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</si>
  <si>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</si>
  <si>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</si>
  <si>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</si>
  <si>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</si>
  <si>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</si>
  <si>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</si>
  <si>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</si>
  <si>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</si>
  <si>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</si>
  <si>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</si>
  <si>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</si>
  <si>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</si>
  <si>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</si>
  <si>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</si>
  <si>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</si>
  <si>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</si>
  <si>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</si>
  <si>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</si>
  <si>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</si>
  <si>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</si>
  <si>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</si>
  <si>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</si>
  <si>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</si>
  <si>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</si>
  <si>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</si>
  <si>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</si>
  <si>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</si>
  <si>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</si>
  <si>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</si>
  <si>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</si>
  <si>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</si>
  <si>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</si>
  <si>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</si>
  <si>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</si>
  <si>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</si>
  <si>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</si>
  <si>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</si>
  <si>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</si>
  <si>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</si>
  <si>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</si>
  <si>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</si>
  <si>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</si>
  <si>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</si>
  <si>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</si>
  <si>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</si>
  <si>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</si>
  <si>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</si>
  <si>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</si>
  <si>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</si>
  <si>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</si>
  <si>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</si>
  <si>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</si>
  <si>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</si>
  <si>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</si>
  <si>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</si>
  <si>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</si>
  <si>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</si>
  <si>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</si>
  <si>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</si>
  <si>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</si>
  <si>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</si>
  <si>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</si>
  <si>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</si>
  <si>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</si>
  <si>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</si>
  <si>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</si>
  <si>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</si>
  <si>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</si>
  <si>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</si>
  <si>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</si>
  <si>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</si>
  <si>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</si>
  <si>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</si>
  <si>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</si>
  <si>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</si>
  <si>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</si>
  <si>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</si>
  <si>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</si>
  <si>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</si>
  <si>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</si>
  <si>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</si>
  <si>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</si>
  <si>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</si>
  <si>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</si>
  <si>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</si>
  <si>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</si>
  <si>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</si>
  <si>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</si>
  <si>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</si>
  <si>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</si>
  <si>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</si>
  <si>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</si>
  <si>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</si>
  <si>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</si>
  <si>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</si>
  <si>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</si>
  <si>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</si>
  <si>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</si>
  <si>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</si>
  <si>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</si>
  <si>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</si>
  <si>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</si>
  <si>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</si>
  <si>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</si>
  <si>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</si>
  <si>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</si>
  <si>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</si>
  <si>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</si>
  <si>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</si>
  <si>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</si>
  <si>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</si>
  <si>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</si>
  <si>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</si>
  <si>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</si>
  <si>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</si>
  <si>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</si>
  <si>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</si>
  <si>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</si>
  <si>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</si>
  <si>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</si>
  <si>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</si>
  <si>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</si>
  <si>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</si>
  <si>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</si>
  <si>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</si>
  <si>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</si>
  <si>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</si>
  <si>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</si>
  <si>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</si>
  <si>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</si>
  <si>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</si>
  <si>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</si>
  <si>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</si>
  <si>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</si>
  <si>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</si>
  <si>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</si>
  <si>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</si>
  <si>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</si>
  <si>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</si>
  <si>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</si>
  <si>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</si>
  <si>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</si>
  <si>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</si>
  <si>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</si>
  <si>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</si>
  <si>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</si>
  <si>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</si>
  <si>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</si>
  <si>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</si>
  <si>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</si>
  <si>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</si>
  <si>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</si>
  <si>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</si>
  <si>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</si>
  <si>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</si>
  <si>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</si>
  <si>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</si>
  <si>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</si>
  <si>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</si>
  <si>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</si>
  <si>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</si>
  <si>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</si>
  <si>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</si>
  <si>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</si>
  <si>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</si>
  <si>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</si>
  <si>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</si>
  <si>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</si>
  <si>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</si>
  <si>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</si>
  <si>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</si>
  <si>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</si>
  <si>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</si>
  <si>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</si>
  <si>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</si>
  <si>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</si>
  <si>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</si>
  <si>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</si>
  <si>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</si>
  <si>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</si>
  <si>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</si>
  <si>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</si>
  <si>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</si>
  <si>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</si>
  <si>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</si>
  <si>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</si>
  <si>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</si>
  <si>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</si>
  <si>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</si>
  <si>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</si>
  <si>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</si>
  <si>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</si>
  <si>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</si>
  <si>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</si>
  <si>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</si>
  <si>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</si>
  <si>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</si>
  <si>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</si>
  <si>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</si>
  <si>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</si>
  <si>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</si>
  <si>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</si>
  <si>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</si>
  <si>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</si>
  <si>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</si>
  <si>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</si>
  <si>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</si>
  <si>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</si>
  <si>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</si>
  <si>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</si>
  <si>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</si>
  <si>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</si>
  <si>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</si>
  <si>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</si>
  <si>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</si>
  <si>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</si>
  <si>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</si>
  <si>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</si>
  <si>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</si>
  <si>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</si>
  <si>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</si>
  <si>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</si>
  <si>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</si>
  <si>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</si>
  <si>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</si>
  <si>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</si>
  <si>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</si>
  <si>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</si>
  <si>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</si>
  <si>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</si>
  <si>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</si>
  <si>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</si>
  <si>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</si>
  <si>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</si>
  <si>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</si>
  <si>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</si>
  <si>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</si>
  <si>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</si>
  <si>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</si>
  <si>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</si>
  <si>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</si>
  <si>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</si>
  <si>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</si>
  <si>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</si>
  <si>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</si>
  <si>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</si>
  <si>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</si>
  <si>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</si>
  <si>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</si>
  <si>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</si>
  <si>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</si>
  <si>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</si>
  <si>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</si>
  <si>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</si>
  <si>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</si>
  <si>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</si>
  <si>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</si>
  <si>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</si>
  <si>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</si>
  <si>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</si>
  <si>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</si>
  <si>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</si>
  <si>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</si>
  <si>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</si>
  <si>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</si>
  <si>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</si>
  <si>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</si>
  <si>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</si>
  <si>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</si>
  <si>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</si>
  <si>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</si>
  <si>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</si>
  <si>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</si>
  <si>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</si>
  <si>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</si>
  <si>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</si>
  <si>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</si>
  <si>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</si>
  <si>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</si>
  <si>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</si>
  <si>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</si>
  <si>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</si>
  <si>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</si>
  <si>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</si>
  <si>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</si>
  <si>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</si>
  <si>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</si>
  <si>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</si>
  <si>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</si>
  <si>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</si>
  <si>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</si>
  <si>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</si>
  <si>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</si>
  <si>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</si>
  <si>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</si>
  <si>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</si>
  <si>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</si>
  <si>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</si>
  <si>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</si>
  <si>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</si>
  <si>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</si>
  <si>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</si>
  <si>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</si>
  <si>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</si>
  <si>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</si>
  <si>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</si>
  <si>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</si>
  <si>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</si>
  <si>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</si>
  <si>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</si>
  <si>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</si>
  <si>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</si>
  <si>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</si>
  <si>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</si>
  <si>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</si>
  <si>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</si>
  <si>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</si>
  <si>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</si>
  <si>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</si>
  <si>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</si>
  <si>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</si>
  <si>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</si>
  <si>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</si>
  <si>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</si>
  <si>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</si>
  <si>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</si>
  <si>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</si>
  <si>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</si>
  <si>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</si>
  <si>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</si>
  <si>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</si>
  <si>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</si>
  <si>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</si>
  <si>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</si>
  <si>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</si>
  <si>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</si>
  <si>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</si>
  <si>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</si>
  <si>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</si>
  <si>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</si>
  <si>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</si>
  <si>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</si>
  <si>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</si>
  <si>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</si>
  <si>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</si>
  <si>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</si>
  <si>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</si>
  <si>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</si>
  <si>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</si>
  <si>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</si>
  <si>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</si>
  <si>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</si>
  <si>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</si>
  <si>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</si>
  <si>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</si>
  <si>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</si>
  <si>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</si>
  <si>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</si>
  <si>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</si>
  <si>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</si>
  <si>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</si>
  <si>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</si>
  <si>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</si>
  <si>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</si>
  <si>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</si>
  <si>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</si>
  <si>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</si>
  <si>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</si>
  <si>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</si>
  <si>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</si>
  <si>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</si>
  <si>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</si>
  <si>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</si>
  <si>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</si>
  <si>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</si>
  <si>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</si>
  <si>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</si>
  <si>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</si>
  <si>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</si>
  <si>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</si>
  <si>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</si>
  <si>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</si>
  <si>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</si>
  <si>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</si>
  <si>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</si>
  <si>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</si>
  <si>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</si>
  <si>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</si>
  <si>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</si>
  <si>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</si>
  <si>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</si>
  <si>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</si>
  <si>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</si>
  <si>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</si>
  <si>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</si>
  <si>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</si>
  <si>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</si>
  <si>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</si>
  <si>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</si>
  <si>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</si>
  <si>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</si>
  <si>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</si>
  <si>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</si>
  <si>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</si>
  <si>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</si>
  <si>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</si>
  <si>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</si>
  <si>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</si>
  <si>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</si>
  <si>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</si>
  <si>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</si>
  <si>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</si>
  <si>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</si>
  <si>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</si>
  <si>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</si>
  <si>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</si>
  <si>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</si>
  <si>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</si>
  <si>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</si>
  <si>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</si>
  <si>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</si>
  <si>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</si>
  <si>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</si>
  <si>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</si>
  <si>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</si>
  <si>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</si>
  <si>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</si>
  <si>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</si>
  <si>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</si>
  <si>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</si>
  <si>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</si>
  <si>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</si>
  <si>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</si>
  <si>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</si>
  <si>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</si>
  <si>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</si>
  <si>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</si>
  <si>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</si>
  <si>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</si>
  <si>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</si>
  <si>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</si>
  <si>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</si>
  <si>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</si>
  <si>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</si>
  <si>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</si>
  <si>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</si>
  <si>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</si>
  <si>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</si>
  <si>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</si>
  <si>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</si>
  <si>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</si>
  <si>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</si>
  <si>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</si>
  <si>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</si>
  <si>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</si>
  <si>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</si>
  <si>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</si>
  <si>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</si>
  <si>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</si>
  <si>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</si>
  <si>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</si>
  <si>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</si>
  <si>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</si>
  <si>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</si>
  <si>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</si>
  <si>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</si>
  <si>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</si>
  <si>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</si>
  <si>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</si>
  <si>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</si>
  <si>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</si>
  <si>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</si>
  <si>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</si>
  <si>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</si>
  <si>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</si>
  <si>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</si>
  <si>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</si>
  <si>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</si>
  <si>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</si>
  <si>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</si>
  <si>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</si>
  <si>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</si>
  <si>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</si>
  <si>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</si>
  <si>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</si>
  <si>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</si>
  <si>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</si>
  <si>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</si>
  <si>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</si>
  <si>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</si>
  <si>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</si>
  <si>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</si>
  <si>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</si>
  <si>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</si>
  <si>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</si>
  <si>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</si>
  <si>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</si>
  <si>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</si>
  <si>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</si>
  <si>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</si>
  <si>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</si>
  <si>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</si>
  <si>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</si>
  <si>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</si>
  <si>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</si>
  <si>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</si>
  <si>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</si>
  <si>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</si>
  <si>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</si>
  <si>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</si>
  <si>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</si>
  <si>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</si>
  <si>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</si>
  <si>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</si>
  <si>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</si>
  <si>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</si>
  <si>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</si>
  <si>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</si>
  <si>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</si>
  <si>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</si>
  <si>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</si>
  <si>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</si>
  <si>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</si>
  <si>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</si>
  <si>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</si>
  <si>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</si>
  <si>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</si>
  <si>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</si>
  <si>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</si>
  <si>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</si>
  <si>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</si>
  <si>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</si>
  <si>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</si>
  <si>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</si>
  <si>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</si>
  <si>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</si>
  <si>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</si>
  <si>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</si>
  <si>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</si>
  <si>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</si>
  <si>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</si>
  <si>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</si>
  <si>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</si>
  <si>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</si>
  <si>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</si>
  <si>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</si>
  <si>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</si>
  <si>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</si>
  <si>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</si>
  <si>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</si>
  <si>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</si>
  <si>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</si>
  <si>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</si>
  <si>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</si>
  <si>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</si>
  <si>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</si>
  <si>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</si>
  <si>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</si>
  <si>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</si>
  <si>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</si>
  <si>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</si>
  <si>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</si>
  <si>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</si>
  <si>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</si>
  <si>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</si>
  <si>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</si>
  <si>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</si>
  <si>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</si>
  <si>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</si>
  <si>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</si>
  <si>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</si>
  <si>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</si>
  <si>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</si>
  <si>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</si>
  <si>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</si>
  <si>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</si>
  <si>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</si>
  <si>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</si>
  <si>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</si>
  <si>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</si>
  <si>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</si>
  <si>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</si>
  <si>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</si>
  <si>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</si>
  <si>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</si>
  <si>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</si>
  <si>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</si>
  <si>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</si>
  <si>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</si>
  <si>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</si>
  <si>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</si>
  <si>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</si>
  <si>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</si>
  <si>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</si>
  <si>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</si>
  <si>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</si>
  <si>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</si>
  <si>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</si>
  <si>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</si>
  <si>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</si>
  <si>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</si>
  <si>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</si>
  <si>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</si>
  <si>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</si>
  <si>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</si>
  <si>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</si>
  <si>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</si>
  <si>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</si>
  <si>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</si>
  <si>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</si>
  <si>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</si>
  <si>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</si>
  <si>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</si>
  <si>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</si>
  <si>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</si>
  <si>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</si>
  <si>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</si>
  <si>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</si>
  <si>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</si>
  <si>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</si>
  <si>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</si>
  <si>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</si>
  <si>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</si>
  <si>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</si>
  <si>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</si>
  <si>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</si>
  <si>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</si>
  <si>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</si>
  <si>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</si>
  <si>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</si>
  <si>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</si>
  <si>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</si>
  <si>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</si>
  <si>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</si>
  <si>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</si>
  <si>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</si>
  <si>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</si>
  <si>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</si>
  <si>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</si>
  <si>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</si>
  <si>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</si>
  <si>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</si>
  <si>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</si>
  <si>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</si>
  <si>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</si>
  <si>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</si>
  <si>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</si>
  <si>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</si>
  <si>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</si>
  <si>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</si>
  <si>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</si>
  <si>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</si>
  <si>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</si>
  <si>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</si>
  <si>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</si>
  <si>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</si>
  <si>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</si>
  <si>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</si>
  <si>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</si>
  <si>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</si>
  <si>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</si>
  <si>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</si>
  <si>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</si>
  <si>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</si>
  <si>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</si>
  <si>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</si>
  <si>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</si>
  <si>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</si>
  <si>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</si>
  <si>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</si>
  <si>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</si>
  <si>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</si>
  <si>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</si>
  <si>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</si>
  <si>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</si>
  <si>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</si>
  <si>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</si>
  <si>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</si>
  <si>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</si>
  <si>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</si>
  <si>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</si>
  <si>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</si>
  <si>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</si>
  <si>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</si>
  <si>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</si>
  <si>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</si>
  <si>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</si>
  <si>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</si>
  <si>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</si>
  <si>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</si>
  <si>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</si>
  <si>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</si>
  <si>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</si>
  <si>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</si>
  <si>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</si>
  <si>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</si>
  <si>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</si>
  <si>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</si>
  <si>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</si>
  <si>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</si>
  <si>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</si>
  <si>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</si>
  <si>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</si>
  <si>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</si>
  <si>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</si>
  <si>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</si>
  <si>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</si>
  <si>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</si>
  <si>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</si>
  <si>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</si>
  <si>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</si>
  <si>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</si>
  <si>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</si>
  <si>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</si>
  <si>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</si>
  <si>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</si>
  <si>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</si>
  <si>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</si>
  <si>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</si>
  <si>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</si>
  <si>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</si>
  <si>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</si>
  <si>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</si>
  <si>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</si>
  <si>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</si>
  <si>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</si>
  <si>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</si>
  <si>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</si>
  <si>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</si>
  <si>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</si>
  <si>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</si>
  <si>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</si>
  <si>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</si>
  <si>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</si>
  <si>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</si>
  <si>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</si>
  <si>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</si>
  <si>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</si>
  <si>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</si>
  <si>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</si>
  <si>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</si>
  <si>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</si>
  <si>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</si>
  <si>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</si>
  <si>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</si>
  <si>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</si>
  <si>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</si>
  <si>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</si>
  <si>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</si>
  <si>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</si>
  <si>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</si>
  <si>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</si>
  <si>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</si>
  <si>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</si>
  <si>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</si>
  <si>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</si>
  <si>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</si>
  <si>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</si>
  <si>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</si>
  <si>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</si>
  <si>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</si>
  <si>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</si>
  <si>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</si>
  <si>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</si>
  <si>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</si>
  <si>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</si>
  <si>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</si>
  <si>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</si>
  <si>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</si>
  <si>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</si>
  <si>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</si>
  <si>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</si>
  <si>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</si>
  <si>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</si>
  <si>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</si>
  <si>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</si>
  <si>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</si>
  <si>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</si>
  <si>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</si>
  <si>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</si>
  <si>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</si>
  <si>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</si>
  <si>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</si>
  <si>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</si>
  <si>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</si>
  <si>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</si>
  <si>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</si>
  <si>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</si>
  <si>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</si>
  <si>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</si>
  <si>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</si>
  <si>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</si>
  <si>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</si>
  <si>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</si>
  <si>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</si>
  <si>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</si>
  <si>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</si>
  <si>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</si>
  <si>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</si>
  <si>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</si>
  <si>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</si>
  <si>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</si>
  <si>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</si>
  <si>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</si>
  <si>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</si>
  <si>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</si>
  <si>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</si>
  <si>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</si>
  <si>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</si>
  <si>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</si>
  <si>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</si>
  <si>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</si>
  <si>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</si>
  <si>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</si>
  <si>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</si>
  <si>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</si>
  <si>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</si>
  <si>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</si>
  <si>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</si>
  <si>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</si>
  <si>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</si>
  <si>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</si>
  <si>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</si>
  <si>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</si>
  <si>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</si>
  <si>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</si>
  <si>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</si>
  <si>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</si>
  <si>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</si>
  <si>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</si>
  <si>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</si>
  <si>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</si>
  <si>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</si>
  <si>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</si>
  <si>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</si>
  <si>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</si>
  <si>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</si>
  <si>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</si>
  <si>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</si>
  <si>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</si>
  <si>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</si>
  <si>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</si>
  <si>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</si>
  <si>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</si>
  <si>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</si>
  <si>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</si>
  <si>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</si>
  <si>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</si>
  <si>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</si>
  <si>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</si>
  <si>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</si>
  <si>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</si>
  <si>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</si>
  <si>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</si>
  <si>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</si>
  <si>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</si>
  <si>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</si>
  <si>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</si>
  <si>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</si>
  <si>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</si>
  <si>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</si>
  <si>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</si>
  <si>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</si>
  <si>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</si>
  <si>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</si>
  <si>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</si>
  <si>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</si>
  <si>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</si>
  <si>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</si>
  <si>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</si>
  <si>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</si>
  <si>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</si>
  <si>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</si>
  <si>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</si>
  <si>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</si>
  <si>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</si>
  <si>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</si>
  <si>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</si>
  <si>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</si>
  <si>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</si>
  <si>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</si>
  <si>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</si>
  <si>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</si>
  <si>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</si>
  <si>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</si>
  <si>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</si>
  <si>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</si>
  <si>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</si>
  <si>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</si>
  <si>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</si>
  <si>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</si>
  <si>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</si>
  <si>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</si>
  <si>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</si>
  <si>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</si>
  <si>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</si>
  <si>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</si>
  <si>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</si>
  <si>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</si>
  <si>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</si>
  <si>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</si>
  <si>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</si>
  <si>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</si>
  <si>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</si>
  <si>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</si>
  <si>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</si>
  <si>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</si>
  <si>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</si>
  <si>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</si>
  <si>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</si>
  <si>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</si>
  <si>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</si>
  <si>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</si>
  <si>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</si>
  <si>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</si>
  <si>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</si>
  <si>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</si>
  <si>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</si>
  <si>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</si>
  <si>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</si>
  <si>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</si>
  <si>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</si>
  <si>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</si>
  <si>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</si>
  <si>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</si>
  <si>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</si>
  <si>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</si>
  <si>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</si>
  <si>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</si>
  <si>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</si>
  <si>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</si>
  <si>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</si>
  <si>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</si>
  <si>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</si>
  <si>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</si>
  <si>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</si>
  <si>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</si>
  <si>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</si>
  <si>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</si>
  <si>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</si>
  <si>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</si>
  <si>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</si>
  <si>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</si>
  <si>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</si>
  <si>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</si>
  <si>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</si>
  <si>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</si>
  <si>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</si>
  <si>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</si>
  <si>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</si>
  <si>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</si>
  <si>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</si>
  <si>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</si>
  <si>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</si>
  <si>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</si>
  <si>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</si>
  <si>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</si>
  <si>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</si>
  <si>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</si>
  <si>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</si>
  <si>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</si>
  <si>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</si>
  <si>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</si>
  <si>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</si>
  <si>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</si>
  <si>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</si>
  <si>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</si>
  <si>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</si>
  <si>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</si>
  <si>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</si>
  <si>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</si>
  <si>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</si>
  <si>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</si>
  <si>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</si>
  <si>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</si>
  <si>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</si>
  <si>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</si>
  <si>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</si>
  <si>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</si>
  <si>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</si>
  <si>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</si>
  <si>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</si>
  <si>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</si>
  <si>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</si>
  <si>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</si>
  <si>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</si>
  <si>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</si>
  <si>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</si>
  <si>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</si>
  <si>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</si>
  <si>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</si>
  <si>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</si>
  <si>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</si>
  <si>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</si>
  <si>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</si>
  <si>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</si>
  <si>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</si>
  <si>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</si>
  <si>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</si>
  <si>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</si>
  <si>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</si>
  <si>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</si>
  <si>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</si>
  <si>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</si>
  <si>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</si>
  <si>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</si>
  <si>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</si>
  <si>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</si>
  <si>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</si>
  <si>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</si>
  <si>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</si>
  <si>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</si>
  <si>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</si>
  <si>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</si>
  <si>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</si>
  <si>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</si>
  <si>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</si>
  <si>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</si>
  <si>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</si>
  <si>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</si>
  <si>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</si>
  <si>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</si>
  <si>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</si>
  <si>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</si>
  <si>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</si>
  <si>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</si>
  <si>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</si>
  <si>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</si>
  <si>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</si>
  <si>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</si>
  <si>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</si>
  <si>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</si>
  <si>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</si>
  <si>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</si>
  <si>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</si>
  <si>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</si>
  <si>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</si>
  <si>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</si>
  <si>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</si>
  <si>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</si>
  <si>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</si>
  <si>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</si>
  <si>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</si>
  <si>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</si>
  <si>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</si>
  <si>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</si>
  <si>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</si>
  <si>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</si>
  <si>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</si>
  <si>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</si>
  <si>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</si>
  <si>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</si>
  <si>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</si>
  <si>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</si>
  <si>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</si>
  <si>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</si>
  <si>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</si>
  <si>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</si>
  <si>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</si>
  <si>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</si>
  <si>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</si>
  <si>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</si>
  <si>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</si>
  <si>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</si>
  <si>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</si>
  <si>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</si>
  <si>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</si>
  <si>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</si>
  <si>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</si>
  <si>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</si>
  <si>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</si>
  <si>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</si>
  <si>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</si>
  <si>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</si>
  <si>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</si>
  <si>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</si>
  <si>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</si>
  <si>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</si>
  <si>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</si>
  <si>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</si>
  <si>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</si>
  <si>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</si>
  <si>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</si>
  <si>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</si>
  <si>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</si>
  <si>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</si>
  <si>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</si>
  <si>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</si>
  <si>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</si>
  <si>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</si>
  <si>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</si>
  <si>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</si>
  <si>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</si>
  <si>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</si>
  <si>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</si>
  <si>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</si>
  <si>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</si>
  <si>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</si>
  <si>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</si>
  <si>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</si>
  <si>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</si>
  <si>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</si>
  <si>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</si>
  <si>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</si>
  <si>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</si>
  <si>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</si>
  <si>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</si>
  <si>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</si>
  <si>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</si>
  <si>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</si>
  <si>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</si>
  <si>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</si>
  <si>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</si>
  <si>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</si>
  <si>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</si>
  <si>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</si>
  <si>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</si>
  <si>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</si>
  <si>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</si>
  <si>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</si>
  <si>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</si>
  <si>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</si>
  <si>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</si>
  <si>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</si>
  <si>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</si>
  <si>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</si>
  <si>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</si>
  <si>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</si>
  <si>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</si>
  <si>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</si>
  <si>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</si>
  <si>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</si>
  <si>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</si>
  <si>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</si>
  <si>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</si>
  <si>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</si>
  <si>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</si>
  <si>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</si>
  <si>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</si>
  <si>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</si>
  <si>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</si>
  <si>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</si>
  <si>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</si>
  <si>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</si>
  <si>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</si>
  <si>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</si>
  <si>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</si>
  <si>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</si>
  <si>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</si>
  <si>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</si>
  <si>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</si>
  <si>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</si>
  <si>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</si>
  <si>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</si>
  <si>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</si>
  <si>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</si>
  <si>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</si>
  <si>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</si>
  <si>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</si>
  <si>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</si>
  <si>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</si>
  <si>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</si>
  <si>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</si>
  <si>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</si>
  <si>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</si>
  <si>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</si>
  <si>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</si>
  <si>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</si>
  <si>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</si>
  <si>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</si>
  <si>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</si>
  <si>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</si>
  <si>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</si>
  <si>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</si>
  <si>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</si>
  <si>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</si>
  <si>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</si>
  <si>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</si>
  <si>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</si>
  <si>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</si>
  <si>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</si>
  <si>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</si>
  <si>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</si>
  <si>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</si>
  <si>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</si>
  <si>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</si>
  <si>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</si>
  <si>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</si>
  <si>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</si>
  <si>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</si>
  <si>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</si>
  <si>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</si>
  <si>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</si>
  <si>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</si>
  <si>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</si>
  <si>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</si>
  <si>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</si>
  <si>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</si>
  <si>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</si>
  <si>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</si>
  <si>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</si>
  <si>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</si>
  <si>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</si>
  <si>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</si>
  <si>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</si>
  <si>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</si>
  <si>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</si>
  <si>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</si>
  <si>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</si>
  <si>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</si>
  <si>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</si>
  <si>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</si>
  <si>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</si>
  <si>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</si>
  <si>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</si>
  <si>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</si>
  <si>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</si>
  <si>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</si>
  <si>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</si>
  <si>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</si>
  <si>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</si>
  <si>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</si>
  <si>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</si>
  <si>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</si>
  <si>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</si>
  <si>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</si>
  <si>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</si>
  <si>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</si>
  <si>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</si>
  <si>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</si>
  <si>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</si>
  <si>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</si>
  <si>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</si>
  <si>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</si>
  <si>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</si>
  <si>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</si>
  <si>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</si>
  <si>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</si>
  <si>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</si>
  <si>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</si>
  <si>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</si>
  <si>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</si>
  <si>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</si>
  <si>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</si>
  <si>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</si>
  <si>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</si>
  <si>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</si>
  <si>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</si>
  <si>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</si>
  <si>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</si>
  <si>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</si>
  <si>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</si>
  <si>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</si>
  <si>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</si>
  <si>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</si>
  <si>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</si>
  <si>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</si>
  <si>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</si>
  <si>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</si>
  <si>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</si>
  <si>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</si>
  <si>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</si>
  <si>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</si>
  <si>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</si>
  <si>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</si>
  <si>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</si>
  <si>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</si>
  <si>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</si>
  <si>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</si>
  <si>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</si>
  <si>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</si>
  <si>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</si>
  <si>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</si>
  <si>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</si>
  <si>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</si>
  <si>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</si>
  <si>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</si>
  <si>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</si>
  <si>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</si>
  <si>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</si>
  <si>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</si>
  <si>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</si>
  <si>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</si>
  <si>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</si>
  <si>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</si>
  <si>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</si>
  <si>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</si>
  <si>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</si>
  <si>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</si>
  <si>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</si>
  <si>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</si>
  <si>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</si>
  <si>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</si>
  <si>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</si>
  <si>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</si>
  <si>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</si>
  <si>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</si>
  <si>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</si>
  <si>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</si>
  <si>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</si>
  <si>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</si>
  <si>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</si>
  <si>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</si>
  <si>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</si>
  <si>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</si>
  <si>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</si>
  <si>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</si>
  <si>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</si>
  <si>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</si>
  <si>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</si>
  <si>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</si>
  <si>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</si>
  <si>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</si>
  <si>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</si>
  <si>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</si>
  <si>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</si>
  <si>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</si>
  <si>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</si>
  <si>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</si>
  <si>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</si>
  <si>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</si>
  <si>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</si>
  <si>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</si>
  <si>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</si>
  <si>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</si>
  <si>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</si>
  <si>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</si>
  <si>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</si>
  <si>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</si>
  <si>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</si>
  <si>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</si>
  <si>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</si>
  <si>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</si>
  <si>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</si>
  <si>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</si>
  <si>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</si>
  <si>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</si>
  <si>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</si>
  <si>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</si>
  <si>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</si>
  <si>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</si>
  <si>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</si>
  <si>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</si>
  <si>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</si>
  <si>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</si>
  <si>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</si>
  <si>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</si>
  <si>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</si>
  <si>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</si>
  <si>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</si>
  <si>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</si>
  <si>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</si>
  <si>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</si>
  <si>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</si>
  <si>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</si>
  <si>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</si>
  <si>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</si>
  <si>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</si>
  <si>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</si>
  <si>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</si>
  <si>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</si>
  <si>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</si>
  <si>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</si>
  <si>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</si>
  <si>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</si>
  <si>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</si>
  <si>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</si>
  <si>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</si>
  <si>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</si>
  <si>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</si>
  <si>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</si>
  <si>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</si>
  <si>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</si>
  <si>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</si>
  <si>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</si>
  <si>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</si>
  <si>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</si>
  <si>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</si>
  <si>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</si>
  <si>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</si>
  <si>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</si>
  <si>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</si>
  <si>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</si>
  <si>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</si>
  <si>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</si>
  <si>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</si>
  <si>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</si>
  <si>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</si>
  <si>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</si>
  <si>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</si>
  <si>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</si>
  <si>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</si>
  <si>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</si>
  <si>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</si>
  <si>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</si>
  <si>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</si>
  <si>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</si>
  <si>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</si>
  <si>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</si>
  <si>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</si>
  <si>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</si>
  <si>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</si>
  <si>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</si>
  <si>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</si>
  <si>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</si>
  <si>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</si>
  <si>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</si>
  <si>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</si>
  <si>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</si>
  <si>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</si>
  <si>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</si>
  <si>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</si>
  <si>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</si>
  <si>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</si>
  <si>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</si>
  <si>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</si>
  <si>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</si>
  <si>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</si>
  <si>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</si>
  <si>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</si>
  <si>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</si>
  <si>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</si>
  <si>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</si>
  <si>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</si>
  <si>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</si>
  <si>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</si>
  <si>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</si>
  <si>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</si>
  <si>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</si>
  <si>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</si>
  <si>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</si>
  <si>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</si>
  <si>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</si>
  <si>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</si>
  <si>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</si>
  <si>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</si>
  <si>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</si>
  <si>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</si>
  <si>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</si>
  <si>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</si>
  <si>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</si>
  <si>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</si>
  <si>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</si>
  <si>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</si>
  <si>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</si>
  <si>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</si>
  <si>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</si>
  <si>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</si>
  <si>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</si>
  <si>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</si>
  <si>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</si>
  <si>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</si>
  <si>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</si>
  <si>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</si>
  <si>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</si>
  <si>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</si>
  <si>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</si>
  <si>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</si>
  <si>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</si>
  <si>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</si>
  <si>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</si>
  <si>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</si>
  <si>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</si>
  <si>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</si>
  <si>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</si>
  <si>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</si>
  <si>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</si>
  <si>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</si>
  <si>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</si>
  <si>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</si>
  <si>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</si>
  <si>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</si>
  <si>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</si>
  <si>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</si>
  <si>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</si>
  <si>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</si>
  <si>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</si>
  <si>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</si>
  <si>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</si>
  <si>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</si>
  <si>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</si>
  <si>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</si>
  <si>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</si>
  <si>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</si>
  <si>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</si>
  <si>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</si>
  <si>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</si>
  <si>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</si>
  <si>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</si>
  <si>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</si>
  <si>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</si>
  <si>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</si>
  <si>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</si>
  <si>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</si>
  <si>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</si>
  <si>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</si>
  <si>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</si>
  <si>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</si>
  <si>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</si>
  <si>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</si>
  <si>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</si>
  <si>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</si>
  <si>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</si>
  <si>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</si>
  <si>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</si>
  <si>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</si>
  <si>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</si>
  <si>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</si>
  <si>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</si>
  <si>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</si>
  <si>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</si>
  <si>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</si>
  <si>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</si>
  <si>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</si>
  <si>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</si>
  <si>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</si>
  <si>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</si>
  <si>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</si>
  <si>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</si>
  <si>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</si>
  <si>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</si>
  <si>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</si>
  <si>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</si>
  <si>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</si>
  <si>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</si>
  <si>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</si>
  <si>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</si>
  <si>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</si>
  <si>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</si>
  <si>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</si>
  <si>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</si>
  <si>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</si>
  <si>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</si>
  <si>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</si>
  <si>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</si>
  <si>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</si>
  <si>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</si>
  <si>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</si>
  <si>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</si>
  <si>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</si>
  <si>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</si>
  <si>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</si>
  <si>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</si>
  <si>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</si>
  <si>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</si>
  <si>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</si>
  <si>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</si>
  <si>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</si>
  <si>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</si>
  <si>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</si>
  <si>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</si>
  <si>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</si>
  <si>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</si>
  <si>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</si>
  <si>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</si>
  <si>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</si>
  <si>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</si>
  <si>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</si>
  <si>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</si>
  <si>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</si>
  <si>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</si>
  <si>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</si>
  <si>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</si>
  <si>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</si>
  <si>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</si>
  <si>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</si>
  <si>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</si>
  <si>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</si>
  <si>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</si>
  <si>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</si>
  <si>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</si>
  <si>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</si>
  <si>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</si>
  <si>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</si>
  <si>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</si>
  <si>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</si>
  <si>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</si>
  <si>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</si>
  <si>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</si>
  <si>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</si>
  <si>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</si>
  <si>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</si>
  <si>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</si>
  <si>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</si>
  <si>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</si>
  <si>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</si>
  <si>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</si>
  <si>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</si>
  <si>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</si>
  <si>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</si>
  <si>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</si>
  <si>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</si>
  <si>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</si>
  <si>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</si>
  <si>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</si>
  <si>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</si>
  <si>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</si>
  <si>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</si>
  <si>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</si>
  <si>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</si>
  <si>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</si>
  <si>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</si>
  <si>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</si>
  <si>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</si>
  <si>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</si>
  <si>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</si>
  <si>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</si>
  <si>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</si>
  <si>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</si>
  <si>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</si>
  <si>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</si>
  <si>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</si>
  <si>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</si>
  <si>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</si>
  <si>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</si>
  <si>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</si>
  <si>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</si>
  <si>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</si>
  <si>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</si>
  <si>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</si>
  <si>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</si>
  <si>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</si>
  <si>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</si>
  <si>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</si>
  <si>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</si>
  <si>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</si>
  <si>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</si>
  <si>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</si>
  <si>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</si>
  <si>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</si>
  <si>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</si>
  <si>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</si>
  <si>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</si>
  <si>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</si>
  <si>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</si>
  <si>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</si>
  <si>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</si>
  <si>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</si>
  <si>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</si>
  <si>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</si>
  <si>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</si>
  <si>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</si>
  <si>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</si>
  <si>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</si>
  <si>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</si>
  <si>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</si>
  <si>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</si>
  <si>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</si>
  <si>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</si>
  <si>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</si>
  <si>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</si>
  <si>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</si>
  <si>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</si>
  <si>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</si>
  <si>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</si>
  <si>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</si>
  <si>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</si>
  <si>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</si>
  <si>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</si>
  <si>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</si>
  <si>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</si>
  <si>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</si>
  <si>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</si>
  <si>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</si>
  <si>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</si>
  <si>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</si>
  <si>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</si>
  <si>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</si>
  <si>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</si>
  <si>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</si>
  <si>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</si>
  <si>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</si>
  <si>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</si>
  <si>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</si>
  <si>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</si>
  <si>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</si>
  <si>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</si>
  <si>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</si>
  <si>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</si>
  <si>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</si>
  <si>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</si>
  <si>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</si>
  <si>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</si>
  <si>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</si>
  <si>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</si>
  <si>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</si>
  <si>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</si>
  <si>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</si>
  <si>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</si>
  <si>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</si>
  <si>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</si>
  <si>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</si>
  <si>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</si>
  <si>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</si>
  <si>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</si>
  <si>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</si>
  <si>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</si>
  <si>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</si>
  <si>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</si>
  <si>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</si>
  <si>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</si>
  <si>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</si>
  <si>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</si>
  <si>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</si>
  <si>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</si>
  <si>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</si>
  <si>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</si>
  <si>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</si>
  <si>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</si>
  <si>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</si>
  <si>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</si>
  <si>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</si>
  <si>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</si>
  <si>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</si>
  <si>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</si>
  <si>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</si>
  <si>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</si>
  <si>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</si>
  <si>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</si>
  <si>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</si>
  <si>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</si>
  <si>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</si>
  <si>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</si>
  <si>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</si>
  <si>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</si>
  <si>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</si>
  <si>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</si>
  <si>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</si>
  <si>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</si>
  <si>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</si>
  <si>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</si>
  <si>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</si>
  <si>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</si>
  <si>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</si>
  <si>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</si>
  <si>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</si>
  <si>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</si>
  <si>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</si>
  <si>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</si>
  <si>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</si>
  <si>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</si>
  <si>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</si>
  <si>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</si>
  <si>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</si>
  <si>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</si>
  <si>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</si>
  <si>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</si>
  <si>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</si>
  <si>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</si>
  <si>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</si>
  <si>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</si>
  <si>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</si>
  <si>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</si>
  <si>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</si>
  <si>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</si>
  <si>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</si>
  <si>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</si>
  <si>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</si>
  <si>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</si>
  <si>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</si>
  <si>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</si>
  <si>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</si>
  <si>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</si>
  <si>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</si>
  <si>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</si>
  <si>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</si>
  <si>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</si>
  <si>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</si>
  <si>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</si>
  <si>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</si>
  <si>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</si>
  <si>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</si>
  <si>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</si>
  <si>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</si>
  <si>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</si>
  <si>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</si>
  <si>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</si>
  <si>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</si>
  <si>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</si>
  <si>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</si>
  <si>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</si>
  <si>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</si>
  <si>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</si>
  <si>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</si>
  <si>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</si>
  <si>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</si>
  <si>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</si>
  <si>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</si>
  <si>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</si>
  <si>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</si>
  <si>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</si>
  <si>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</si>
  <si>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</si>
  <si>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</si>
  <si>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</si>
  <si>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</si>
  <si>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</si>
  <si>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</si>
  <si>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</si>
  <si>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</si>
  <si>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</si>
  <si>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</si>
  <si>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</si>
  <si>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</si>
  <si>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</si>
  <si>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</si>
  <si>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</si>
  <si>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</si>
  <si>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</si>
  <si>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</si>
  <si>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</si>
  <si>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</si>
  <si>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</si>
  <si>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</si>
  <si>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</si>
  <si>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</si>
  <si>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</si>
  <si>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</si>
  <si>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</si>
  <si>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</si>
  <si>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</si>
  <si>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</si>
  <si>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</si>
  <si>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</si>
  <si>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</si>
  <si>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</si>
  <si>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</si>
  <si>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</si>
  <si>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</si>
  <si>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</si>
  <si>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</si>
  <si>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</si>
  <si>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</si>
  <si>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</si>
  <si>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</si>
  <si>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</si>
  <si>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</si>
  <si>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</si>
  <si>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</si>
  <si>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</si>
  <si>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</si>
  <si>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</si>
  <si>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</si>
  <si>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</si>
  <si>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</si>
  <si>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</si>
  <si>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</si>
  <si>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</si>
  <si>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</si>
  <si>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</si>
  <si>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</si>
  <si>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</si>
  <si>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</si>
  <si>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</si>
  <si>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</si>
  <si>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</si>
  <si>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</si>
  <si>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</si>
  <si>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</si>
  <si>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</si>
  <si>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</si>
  <si>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</si>
  <si>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</si>
  <si>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</si>
  <si>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</si>
  <si>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</si>
  <si>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</si>
  <si>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</si>
  <si>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</si>
  <si>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</si>
  <si>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</si>
  <si>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</si>
  <si>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</si>
  <si>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</si>
  <si>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</si>
  <si>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</si>
  <si>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</si>
  <si>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</si>
  <si>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</si>
  <si>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</si>
  <si>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</si>
  <si>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</si>
  <si>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</si>
  <si>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</si>
  <si>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</si>
  <si>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</si>
  <si>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</si>
  <si>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</si>
  <si>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</si>
  <si>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</si>
  <si>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</si>
  <si>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</si>
  <si>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</si>
  <si>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</si>
  <si>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</si>
  <si>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</si>
  <si>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</si>
  <si>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</si>
  <si>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</si>
  <si>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</si>
  <si>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</si>
  <si>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</si>
  <si>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</si>
  <si>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</si>
  <si>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</si>
  <si>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</si>
  <si>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</si>
  <si>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</si>
  <si>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</si>
  <si>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</si>
  <si>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</si>
  <si>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</si>
  <si>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</si>
  <si>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</si>
  <si>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</si>
  <si>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</si>
  <si>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</si>
  <si>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</si>
  <si>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</si>
  <si>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</si>
  <si>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</si>
  <si>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</si>
  <si>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</si>
  <si>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</si>
  <si>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</si>
  <si>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</si>
  <si>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</si>
  <si>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</si>
  <si>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</si>
  <si>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</si>
  <si>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</si>
  <si>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</si>
  <si>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</si>
  <si>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</si>
  <si>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</si>
  <si>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</si>
  <si>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</si>
  <si>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</si>
  <si>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</si>
  <si>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</si>
  <si>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</si>
  <si>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</si>
  <si>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</si>
  <si>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</si>
  <si>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</si>
  <si>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</si>
  <si>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</si>
  <si>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</si>
  <si>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</si>
  <si>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</si>
  <si>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</si>
  <si>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</si>
  <si>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</si>
  <si>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</si>
  <si>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</si>
  <si>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</si>
  <si>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</si>
  <si>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</si>
  <si>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</si>
  <si>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</si>
  <si>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</si>
  <si>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</si>
  <si>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</si>
  <si>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</si>
  <si>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</si>
  <si>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</si>
  <si>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</si>
  <si>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</si>
  <si>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</si>
  <si>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</si>
  <si>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</si>
  <si>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</si>
  <si>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</si>
  <si>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</si>
  <si>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</si>
  <si>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</si>
  <si>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</si>
  <si>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</si>
  <si>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</si>
  <si>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</si>
  <si>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</si>
  <si>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</si>
  <si>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</si>
  <si>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</si>
  <si>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</si>
  <si>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</si>
  <si>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</si>
  <si>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</si>
  <si>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</si>
  <si>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</si>
  <si>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</si>
  <si>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</si>
  <si>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</si>
  <si>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</si>
  <si>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</si>
  <si>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</si>
  <si>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</si>
  <si>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</si>
  <si>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</si>
  <si>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</si>
  <si>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</si>
  <si>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</si>
  <si>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</si>
  <si>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</si>
  <si>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</si>
  <si>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</si>
  <si>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</si>
  <si>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</si>
  <si>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</si>
  <si>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</si>
  <si>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</si>
  <si>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</si>
  <si>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</si>
  <si>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</si>
  <si>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</si>
  <si>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</si>
  <si>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</si>
  <si>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</si>
  <si>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</si>
  <si>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</si>
  <si>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</si>
  <si>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</si>
  <si>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</si>
  <si>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</si>
  <si>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</si>
  <si>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</si>
  <si>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</si>
  <si>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</si>
  <si>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</si>
  <si>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</si>
  <si>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</si>
  <si>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</si>
  <si>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</si>
  <si>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</si>
  <si>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</si>
  <si>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</si>
  <si>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</si>
  <si>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</si>
  <si>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</si>
  <si>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</si>
  <si>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</si>
  <si>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</si>
  <si>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</si>
  <si>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</si>
  <si>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</si>
  <si>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</si>
  <si>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</si>
  <si>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</si>
  <si>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</si>
  <si>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</si>
  <si>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</si>
  <si>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</si>
  <si>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</si>
  <si>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</si>
  <si>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</si>
  <si>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</si>
  <si>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</si>
  <si>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</si>
  <si>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</si>
  <si>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</si>
  <si>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</si>
  <si>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</si>
  <si>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</si>
  <si>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</si>
  <si>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</si>
  <si>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</si>
  <si>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</si>
  <si>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</si>
  <si>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</si>
  <si>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</si>
  <si>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</si>
  <si>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</si>
  <si>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</si>
  <si>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</si>
  <si>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</si>
  <si>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</si>
  <si>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</si>
  <si>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</si>
  <si>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</si>
  <si>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</si>
  <si>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</si>
  <si>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</si>
  <si>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</si>
  <si>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</si>
  <si>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</si>
  <si>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</si>
  <si>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</si>
  <si>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</si>
  <si>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</si>
  <si>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</si>
  <si>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</si>
  <si>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</si>
  <si>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</si>
  <si>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</si>
  <si>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</si>
  <si>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</si>
  <si>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</si>
  <si>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</si>
  <si>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</si>
  <si>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</si>
  <si>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</si>
  <si>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</si>
  <si>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</si>
  <si>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</si>
  <si>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</si>
  <si>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</si>
  <si>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</si>
  <si>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</si>
  <si>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</si>
  <si>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</si>
  <si>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</si>
  <si>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</si>
  <si>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</si>
  <si>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</si>
  <si>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</si>
  <si>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</si>
  <si>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</si>
  <si>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</si>
  <si>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</si>
  <si>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</si>
  <si>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</si>
  <si>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</si>
  <si>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</si>
  <si>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</si>
  <si>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</si>
  <si>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</si>
  <si>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</si>
  <si>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</si>
  <si>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</si>
  <si>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</si>
  <si>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</si>
  <si>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</si>
  <si>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</si>
  <si>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</si>
  <si>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</si>
  <si>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</si>
  <si>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</si>
  <si>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</si>
  <si>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</si>
  <si>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</si>
  <si>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</si>
  <si>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</si>
  <si>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</si>
  <si>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</si>
  <si>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</si>
  <si>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</si>
  <si>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</si>
  <si>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</si>
  <si>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</si>
  <si>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</si>
  <si>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</si>
  <si>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</si>
  <si>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</si>
  <si>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</si>
  <si>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</si>
  <si>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</si>
  <si>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</si>
  <si>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</si>
  <si>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</si>
  <si>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</si>
  <si>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</si>
  <si>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</si>
  <si>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</si>
  <si>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</si>
  <si>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</si>
  <si>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</si>
  <si>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</si>
  <si>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</si>
  <si>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</si>
  <si>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</si>
  <si>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</si>
  <si>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</si>
  <si>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</si>
  <si>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</si>
  <si>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</si>
  <si>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</si>
  <si>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</si>
  <si>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</si>
  <si>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</si>
  <si>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</si>
  <si>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</si>
  <si>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</si>
  <si>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</si>
  <si>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</si>
  <si>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</si>
  <si>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</si>
  <si>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</si>
  <si>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</si>
  <si>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</si>
  <si>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</si>
  <si>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</si>
  <si>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</si>
  <si>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</si>
  <si>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</si>
  <si>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</si>
  <si>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</si>
  <si>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</si>
  <si>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</si>
  <si>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</si>
  <si>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</si>
  <si>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</si>
  <si>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</si>
  <si>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</si>
  <si>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</si>
  <si>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</si>
  <si>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</si>
  <si>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</si>
  <si>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</si>
  <si>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</si>
  <si>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</si>
  <si>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</si>
  <si>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</si>
  <si>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</si>
  <si>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</si>
  <si>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</si>
  <si>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</si>
  <si>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</si>
  <si>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</si>
  <si>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</si>
  <si>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</si>
  <si>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</si>
  <si>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</si>
  <si>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</si>
  <si>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</si>
  <si>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</si>
  <si>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</si>
  <si>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</si>
  <si>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</si>
  <si>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</si>
  <si>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</si>
  <si>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</si>
  <si>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</si>
  <si>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</si>
  <si>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</si>
  <si>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</si>
  <si>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</si>
  <si>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</si>
  <si>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</si>
  <si>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</si>
  <si>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</si>
  <si>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</si>
  <si>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</si>
  <si>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</si>
  <si>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</si>
  <si>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</si>
  <si>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</si>
  <si>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</si>
  <si>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</si>
  <si>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</si>
  <si>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</si>
  <si>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</si>
  <si>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</si>
  <si>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</si>
  <si>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</si>
  <si>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</si>
  <si>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</si>
  <si>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</si>
  <si>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</si>
  <si>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</si>
  <si>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</si>
  <si>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</si>
  <si>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</si>
  <si>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</si>
  <si>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</si>
  <si>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</si>
  <si>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</si>
  <si>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</si>
  <si>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</si>
  <si>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</si>
  <si>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</si>
  <si>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</si>
  <si>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</si>
  <si>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</si>
  <si>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</si>
  <si>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</si>
  <si>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</si>
  <si>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</si>
  <si>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</si>
  <si>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</si>
  <si>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</si>
  <si>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</si>
  <si>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</si>
  <si>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</si>
  <si>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</si>
  <si>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</si>
  <si>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</si>
  <si>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</si>
  <si>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</si>
  <si>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</si>
  <si>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</si>
  <si>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</si>
  <si>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</si>
  <si>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</si>
  <si>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</si>
  <si>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</si>
  <si>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</si>
  <si>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</si>
  <si>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</si>
  <si>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</si>
  <si>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</si>
  <si>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</si>
  <si>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</si>
  <si>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</si>
  <si>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</si>
  <si>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</si>
  <si>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</si>
  <si>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</si>
  <si>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</si>
  <si>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</si>
  <si>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</si>
  <si>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</si>
  <si>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</si>
  <si>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</si>
  <si>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</si>
  <si>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</si>
  <si>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</si>
  <si>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</si>
  <si>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</si>
  <si>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</si>
  <si>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</si>
  <si>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</si>
  <si>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</si>
  <si>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</si>
  <si>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</si>
  <si>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</si>
  <si>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</si>
  <si>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</si>
  <si>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</si>
  <si>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</si>
  <si>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</si>
  <si>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</si>
  <si>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</si>
  <si>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</si>
  <si>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</si>
  <si>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</si>
  <si>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</si>
  <si>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</si>
  <si>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</si>
  <si>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</si>
  <si>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</si>
  <si>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</si>
  <si>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</si>
  <si>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</si>
  <si>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</si>
  <si>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</si>
  <si>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</si>
  <si>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</si>
  <si>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</si>
  <si>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</si>
  <si>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</si>
  <si>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</si>
  <si>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</si>
  <si>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</si>
  <si>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</si>
  <si>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</si>
  <si>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</si>
  <si>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</si>
  <si>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</si>
  <si>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</si>
  <si>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</si>
  <si>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</si>
  <si>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</si>
  <si>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</si>
  <si>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</si>
  <si>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</si>
  <si>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</si>
  <si>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</si>
  <si>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</si>
  <si>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</si>
  <si>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</si>
  <si>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</si>
  <si>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</si>
  <si>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</si>
  <si>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</si>
  <si>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</si>
  <si>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</si>
  <si>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</si>
  <si>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</si>
  <si>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</si>
  <si>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</si>
  <si>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</si>
  <si>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</si>
  <si>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</si>
  <si>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</si>
  <si>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</si>
  <si>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</si>
  <si>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</si>
  <si>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</si>
  <si>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</si>
  <si>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</si>
  <si>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</si>
  <si>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</si>
  <si>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</si>
  <si>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</si>
  <si>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</si>
  <si>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</si>
  <si>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</si>
  <si>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</si>
  <si>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</si>
  <si>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</si>
  <si>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</si>
  <si>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</si>
  <si>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</si>
  <si>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</si>
  <si>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</si>
  <si>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</si>
  <si>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</si>
  <si>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</si>
  <si>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</si>
  <si>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</si>
  <si>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</si>
  <si>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</si>
  <si>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</si>
  <si>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</si>
  <si>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</si>
  <si>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</si>
  <si>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</si>
  <si>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</si>
  <si>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</si>
  <si>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</si>
  <si>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</si>
  <si>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</si>
  <si>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</si>
  <si>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</si>
  <si>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</si>
  <si>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</si>
  <si>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</si>
  <si>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</si>
  <si>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</si>
  <si>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</si>
  <si>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</si>
  <si>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</si>
  <si>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</si>
  <si>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</si>
  <si>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</si>
  <si>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</si>
  <si>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</si>
  <si>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</si>
  <si>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</si>
  <si>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</si>
  <si>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</si>
  <si>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</si>
  <si>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</si>
  <si>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</si>
  <si>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</si>
  <si>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</si>
  <si>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</si>
  <si>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</si>
  <si>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</si>
  <si>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</si>
  <si>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</si>
  <si>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</si>
  <si>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</si>
  <si>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</si>
  <si>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</si>
  <si>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</si>
  <si>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</si>
  <si>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</si>
  <si>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</si>
  <si>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</si>
  <si>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</si>
  <si>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</si>
  <si>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</si>
  <si>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</si>
  <si>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</si>
  <si>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</si>
  <si>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</si>
  <si>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</si>
  <si>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</si>
  <si>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</si>
  <si>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</si>
  <si>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</si>
  <si>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</si>
  <si>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</si>
  <si>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</si>
  <si>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</si>
  <si>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</si>
  <si>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</si>
  <si>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</si>
  <si>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</si>
  <si>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</si>
  <si>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</si>
  <si>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</si>
  <si>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</si>
  <si>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</si>
  <si>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</si>
  <si>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</si>
  <si>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</si>
  <si>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</si>
  <si>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</si>
  <si>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</si>
  <si>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</si>
  <si>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</si>
  <si>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</si>
  <si>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</si>
  <si>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</si>
  <si>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</si>
  <si>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</si>
  <si>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</si>
  <si>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</si>
  <si>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</si>
  <si>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</si>
  <si>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</si>
  <si>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</si>
  <si>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</si>
  <si>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</si>
  <si>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</si>
  <si>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</si>
  <si>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</si>
  <si>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</si>
  <si>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</si>
  <si>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</si>
  <si>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</si>
  <si>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</si>
  <si>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</si>
  <si>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</si>
  <si>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</si>
  <si>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</si>
  <si>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</si>
  <si>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</si>
  <si>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</si>
  <si>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</si>
  <si>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</si>
  <si>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</si>
  <si>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</si>
  <si>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</si>
  <si>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</si>
  <si>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</si>
  <si>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</si>
  <si>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</si>
  <si>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</si>
  <si>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</si>
  <si>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</si>
  <si>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</si>
  <si>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</si>
  <si>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</si>
  <si>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</si>
  <si>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</si>
  <si>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</si>
  <si>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</si>
  <si>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</si>
  <si>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</si>
  <si>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</si>
  <si>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</si>
  <si>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</si>
  <si>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</si>
  <si>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</si>
  <si>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</si>
  <si>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</si>
  <si>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</si>
  <si>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</si>
  <si>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</si>
  <si>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</si>
  <si>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</si>
  <si>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</si>
  <si>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</si>
  <si>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</si>
  <si>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</si>
  <si>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</si>
  <si>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</si>
  <si>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</si>
  <si>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</si>
  <si>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</si>
  <si>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</si>
  <si>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</si>
  <si>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</si>
  <si>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</si>
  <si>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</si>
  <si>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</si>
  <si>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</si>
  <si>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</si>
  <si>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</si>
  <si>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</si>
  <si>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</si>
  <si>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</si>
  <si>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</si>
  <si>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</si>
  <si>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</si>
  <si>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</si>
  <si>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</si>
  <si>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</si>
  <si>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</si>
  <si>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</si>
  <si>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</si>
  <si>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</si>
  <si>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</si>
  <si>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</si>
  <si>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</si>
  <si>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</si>
  <si>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</si>
  <si>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</si>
  <si>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</si>
  <si>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</si>
  <si>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</si>
  <si>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</si>
  <si>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</si>
  <si>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</si>
  <si>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</si>
  <si>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</si>
  <si>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</si>
  <si>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</si>
  <si>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</si>
  <si>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</si>
  <si>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</si>
  <si>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</si>
  <si>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</si>
  <si>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</si>
  <si>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</si>
  <si>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</si>
  <si>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</si>
  <si>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</si>
  <si>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</si>
  <si>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</si>
  <si>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</si>
  <si>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</si>
  <si>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</si>
  <si>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</si>
  <si>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</si>
  <si>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</si>
  <si>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</si>
  <si>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</si>
  <si>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</si>
  <si>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</si>
  <si>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</si>
  <si>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</si>
  <si>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</si>
  <si>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</si>
  <si>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</si>
  <si>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</si>
  <si>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</si>
  <si>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</si>
  <si>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</si>
  <si>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</si>
  <si>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</si>
  <si>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</si>
  <si>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</si>
  <si>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</si>
  <si>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</si>
  <si>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</si>
  <si>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</si>
  <si>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</si>
  <si>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</si>
  <si>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</si>
  <si>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</si>
  <si>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</si>
  <si>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</si>
  <si>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</si>
  <si>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</si>
  <si>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</si>
  <si>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</si>
  <si>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</si>
  <si>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</si>
  <si>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</si>
  <si>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</si>
  <si>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</si>
  <si>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</si>
  <si>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</si>
  <si>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</si>
  <si>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</si>
  <si>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</si>
  <si>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</si>
  <si>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</si>
  <si>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</si>
  <si>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</si>
  <si>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</si>
  <si>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</si>
  <si>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</si>
  <si>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</si>
  <si>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</si>
  <si>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</si>
  <si>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</si>
  <si>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</si>
  <si>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</si>
  <si>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</si>
  <si>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</si>
  <si>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</si>
  <si>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</si>
  <si>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</si>
  <si>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</si>
  <si>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</si>
  <si>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</si>
  <si>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</si>
  <si>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</si>
  <si>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</si>
  <si>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</si>
  <si>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</si>
  <si>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</si>
  <si>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</si>
  <si>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</si>
  <si>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</si>
  <si>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</si>
  <si>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</si>
  <si>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</si>
  <si>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</si>
  <si>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</si>
  <si>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</si>
  <si>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</si>
  <si>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</si>
  <si>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</si>
  <si>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</si>
  <si>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</si>
  <si>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</si>
  <si>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</si>
  <si>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</si>
  <si>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</si>
  <si>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</si>
  <si>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</si>
  <si>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</si>
  <si>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</si>
  <si>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</si>
  <si>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</si>
  <si>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</si>
  <si>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</si>
  <si>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</si>
  <si>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</si>
  <si>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</si>
  <si>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</si>
  <si>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</si>
  <si>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</si>
  <si>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</si>
  <si>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</si>
  <si>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</si>
  <si>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</si>
  <si>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</si>
  <si>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</si>
  <si>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</si>
  <si>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</si>
  <si>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</si>
  <si>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</si>
  <si>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</si>
  <si>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</si>
  <si>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</si>
  <si>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</si>
  <si>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</si>
  <si>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</si>
  <si>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</si>
  <si>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</si>
  <si>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</si>
  <si>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</si>
  <si>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</si>
  <si>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</si>
  <si>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</si>
  <si>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</si>
  <si>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</si>
  <si>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</si>
  <si>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</si>
  <si>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</si>
  <si>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</si>
  <si>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</si>
  <si>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</si>
  <si>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</si>
  <si>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</si>
  <si>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</si>
  <si>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</si>
  <si>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</si>
  <si>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</si>
  <si>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</si>
  <si>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</si>
  <si>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</si>
  <si>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</si>
  <si>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</si>
  <si>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</si>
  <si>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</si>
  <si>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</si>
  <si>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</si>
  <si>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</si>
  <si>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</si>
  <si>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</si>
  <si>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</si>
  <si>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</si>
  <si>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</si>
  <si>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</si>
  <si>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</si>
  <si>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</si>
  <si>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</si>
  <si>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</si>
  <si>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</si>
  <si>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</si>
  <si>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</si>
  <si>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</si>
  <si>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</si>
  <si>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</si>
  <si>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</si>
  <si>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</si>
  <si>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</si>
  <si>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</si>
  <si>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</si>
  <si>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</si>
  <si>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</si>
  <si>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</si>
  <si>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</si>
  <si>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</si>
  <si>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</si>
  <si>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</si>
  <si>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</si>
  <si>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</si>
  <si>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</si>
  <si>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</si>
  <si>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</si>
  <si>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</si>
  <si>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</si>
  <si>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</si>
  <si>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</si>
  <si>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</si>
  <si>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</si>
  <si>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</si>
  <si>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</si>
  <si>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</si>
  <si>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</si>
  <si>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</si>
  <si>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</si>
  <si>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</si>
  <si>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</si>
  <si>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</si>
  <si>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</si>
  <si>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</si>
  <si>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</si>
  <si>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</si>
  <si>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</si>
  <si>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</si>
  <si>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</si>
  <si>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</si>
  <si>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</si>
  <si>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</si>
  <si>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</si>
  <si>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</si>
  <si>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</si>
  <si>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</si>
  <si>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</si>
  <si>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</si>
  <si>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</si>
  <si>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</si>
  <si>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</si>
  <si>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</si>
  <si>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</si>
  <si>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</si>
  <si>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</si>
  <si>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</si>
  <si>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</si>
  <si>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</si>
  <si>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</si>
  <si>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</si>
  <si>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</si>
  <si>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</si>
  <si>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</si>
  <si>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</si>
  <si>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</si>
  <si>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</si>
  <si>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</si>
  <si>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</si>
  <si>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</si>
  <si>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</si>
  <si>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</si>
  <si>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</si>
  <si>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</si>
  <si>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</si>
  <si>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</si>
  <si>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</si>
  <si>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</si>
  <si>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</si>
  <si>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</si>
  <si>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</si>
  <si>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</si>
  <si>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</si>
  <si>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</si>
  <si>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</si>
  <si>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</si>
  <si>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</si>
  <si>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</si>
  <si>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</si>
  <si>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</si>
  <si>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</si>
  <si>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</si>
  <si>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</si>
  <si>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</si>
  <si>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</si>
  <si>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</si>
  <si>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</si>
  <si>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</si>
  <si>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</si>
  <si>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</si>
  <si>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</si>
  <si>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</si>
  <si>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</si>
  <si>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</si>
  <si>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</si>
  <si>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</si>
  <si>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</si>
  <si>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</si>
  <si>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</si>
  <si>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</si>
  <si>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</si>
  <si>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</si>
  <si>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</si>
  <si>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</si>
  <si>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</si>
  <si>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</si>
  <si>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</si>
  <si>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</si>
  <si>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</si>
  <si>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</si>
  <si>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</si>
  <si>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</si>
  <si>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</si>
  <si>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</si>
  <si>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</si>
  <si>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</si>
  <si>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</si>
  <si>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</si>
  <si>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</si>
  <si>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</si>
  <si>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</si>
  <si>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</si>
  <si>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</si>
  <si>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</si>
  <si>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</si>
  <si>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</si>
  <si>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</si>
  <si>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</si>
  <si>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</si>
  <si>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</si>
  <si>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</si>
  <si>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</si>
  <si>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</si>
  <si>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</si>
  <si>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</si>
  <si>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</si>
  <si>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</si>
  <si>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</si>
  <si>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</si>
  <si>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</si>
  <si>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</si>
  <si>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</si>
  <si>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</si>
  <si>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</si>
  <si>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</si>
  <si>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</si>
  <si>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</si>
  <si>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</si>
  <si>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</si>
  <si>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</si>
  <si>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</si>
  <si>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</si>
  <si>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</si>
  <si>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</si>
  <si>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</si>
  <si>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</si>
  <si>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</si>
  <si>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</si>
  <si>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</si>
  <si>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</si>
  <si>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</si>
  <si>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</si>
  <si>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</si>
  <si>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</si>
  <si>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</si>
  <si>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</si>
  <si>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</si>
  <si>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</si>
  <si>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</si>
  <si>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</si>
  <si>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</si>
  <si>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</si>
  <si>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</si>
  <si>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</si>
  <si>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</si>
  <si>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</si>
  <si>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</si>
  <si>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</si>
  <si>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</si>
  <si>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</si>
  <si>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</si>
  <si>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</si>
  <si>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</si>
  <si>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</si>
  <si>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</si>
  <si>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</si>
  <si>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</si>
  <si>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</si>
  <si>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</si>
  <si>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</si>
  <si>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</si>
  <si>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</si>
  <si>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</si>
  <si>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</si>
  <si>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</si>
  <si>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</si>
  <si>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</si>
  <si>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</si>
  <si>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</si>
  <si>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</si>
  <si>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</si>
  <si>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</si>
  <si>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</si>
  <si>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</si>
  <si>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</si>
  <si>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</si>
  <si>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</si>
  <si>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</si>
  <si>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</si>
  <si>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</si>
  <si>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</si>
  <si>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</si>
  <si>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</si>
  <si>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</si>
  <si>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</si>
  <si>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</si>
  <si>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</si>
  <si>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</si>
  <si>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</si>
  <si>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</si>
  <si>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</si>
  <si>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</si>
  <si>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</si>
  <si>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</si>
  <si>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</si>
  <si>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</si>
  <si>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</si>
  <si>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</si>
  <si>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</si>
  <si>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</si>
  <si>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</si>
  <si>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</si>
  <si>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</si>
  <si>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</si>
  <si>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</si>
  <si>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</si>
  <si>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</si>
  <si>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</si>
  <si>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</si>
  <si>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</si>
  <si>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</si>
  <si>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</si>
  <si>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</si>
  <si>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</si>
  <si>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</si>
  <si>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</si>
  <si>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</si>
  <si>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</si>
  <si>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</si>
  <si>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</si>
  <si>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</si>
  <si>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</si>
  <si>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</si>
  <si>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</si>
  <si>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</si>
  <si>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</si>
  <si>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</si>
  <si>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</si>
  <si>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</si>
  <si>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</si>
  <si>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</si>
  <si>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</si>
  <si>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</si>
  <si>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</si>
  <si>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</si>
  <si>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</si>
  <si>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</si>
  <si>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</si>
  <si>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</si>
  <si>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</si>
  <si>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</si>
  <si>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</si>
  <si>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</si>
  <si>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</si>
  <si>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</si>
  <si>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</si>
  <si>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</si>
  <si>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</si>
  <si>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</si>
  <si>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</si>
  <si>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</si>
  <si>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</si>
  <si>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</si>
  <si>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</si>
  <si>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</si>
  <si>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</si>
  <si>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</si>
  <si>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</si>
  <si>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</si>
  <si>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</si>
  <si>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</si>
  <si>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</si>
  <si>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</si>
  <si>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</si>
  <si>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</si>
  <si>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</si>
  <si>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</si>
  <si>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</si>
  <si>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</si>
  <si>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</si>
  <si>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</si>
  <si>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</si>
  <si>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</si>
  <si>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</si>
  <si>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</si>
  <si>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</si>
  <si>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</si>
  <si>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</si>
  <si>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</si>
  <si>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</si>
  <si>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</si>
  <si>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</si>
  <si>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</si>
  <si>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</si>
  <si>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</si>
  <si>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</si>
  <si>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</si>
  <si>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</si>
  <si>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</si>
  <si>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</si>
  <si>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</si>
  <si>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</si>
  <si>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</si>
  <si>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</si>
  <si>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</si>
  <si>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</si>
  <si>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</si>
  <si>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</si>
  <si>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</si>
  <si>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</si>
  <si>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</si>
  <si>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</si>
  <si>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</si>
  <si>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</si>
  <si>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</si>
  <si>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</si>
  <si>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</si>
  <si>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</si>
  <si>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</si>
  <si>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</si>
  <si>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</si>
  <si>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</si>
  <si>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</si>
  <si>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</si>
  <si>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</si>
  <si>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</si>
  <si>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</si>
  <si>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</si>
  <si>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</si>
  <si>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</si>
  <si>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</si>
  <si>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</si>
  <si>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</si>
  <si>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</si>
  <si>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</si>
  <si>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</si>
  <si>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</si>
  <si>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</si>
  <si>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</si>
  <si>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</si>
  <si>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</si>
  <si>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</si>
  <si>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</si>
  <si>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</si>
  <si>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</si>
  <si>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</si>
  <si>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</si>
  <si>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</si>
  <si>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</si>
  <si>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</si>
  <si>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</si>
  <si>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</si>
  <si>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</si>
  <si>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</si>
  <si>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</si>
  <si>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</si>
  <si>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</si>
  <si>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</si>
  <si>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</si>
  <si>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</si>
  <si>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</si>
  <si>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</si>
  <si>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</si>
  <si>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</si>
  <si>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</si>
  <si>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</si>
  <si>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</si>
  <si>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</si>
  <si>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</si>
  <si>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</si>
  <si>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</si>
  <si>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</si>
  <si>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</si>
  <si>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</si>
  <si>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</si>
  <si>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</si>
  <si>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</si>
  <si>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</si>
  <si>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</si>
  <si>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</si>
  <si>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</si>
  <si>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</si>
  <si>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</si>
  <si>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</si>
  <si>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</si>
  <si>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</si>
  <si>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</si>
  <si>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</si>
  <si>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</si>
  <si>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</si>
  <si>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</si>
  <si>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</si>
  <si>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</si>
  <si>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</si>
  <si>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</si>
  <si>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</si>
  <si>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</si>
  <si>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</si>
  <si>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</si>
  <si>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</si>
  <si>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</si>
  <si>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</si>
  <si>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</si>
  <si>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</si>
  <si>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</si>
  <si>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</si>
  <si>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</si>
  <si>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</si>
  <si>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</si>
  <si>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</si>
  <si>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</si>
  <si>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</si>
  <si>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</si>
  <si>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</si>
  <si>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</si>
  <si>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</si>
  <si>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</si>
  <si>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</si>
  <si>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</si>
  <si>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</si>
  <si>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</si>
  <si>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</si>
  <si>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</si>
  <si>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</si>
  <si>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</si>
  <si>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</si>
  <si>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</si>
  <si>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</si>
  <si>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</si>
  <si>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</si>
  <si>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</si>
  <si>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</si>
  <si>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</si>
  <si>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</si>
  <si>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</si>
  <si>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</si>
  <si>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</si>
  <si>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</si>
  <si>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</si>
  <si>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</si>
  <si>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</si>
  <si>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</si>
  <si>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</si>
  <si>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</si>
  <si>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</si>
  <si>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</si>
  <si>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</si>
  <si>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</si>
  <si>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</si>
  <si>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</si>
  <si>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</si>
  <si>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</si>
  <si>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</si>
  <si>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</si>
  <si>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</si>
  <si>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</si>
  <si>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</si>
  <si>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</si>
  <si>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</si>
  <si>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</si>
  <si>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</si>
  <si>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</si>
  <si>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</si>
  <si>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</si>
  <si>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</si>
  <si>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</si>
  <si>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</si>
  <si>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</si>
  <si>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</si>
  <si>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</si>
  <si>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</si>
  <si>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</si>
  <si>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</si>
  <si>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</si>
  <si>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</si>
  <si>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</si>
  <si>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</si>
  <si>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</si>
  <si>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</si>
  <si>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</si>
  <si>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</si>
  <si>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</si>
  <si>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</si>
  <si>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</si>
  <si>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</si>
  <si>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</si>
  <si>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</si>
  <si>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</si>
  <si>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</si>
  <si>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</si>
  <si>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</si>
  <si>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</si>
  <si>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</si>
  <si>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</si>
  <si>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</si>
  <si>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</si>
  <si>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</si>
  <si>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</si>
  <si>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</si>
  <si>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</si>
  <si>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</si>
  <si>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</si>
  <si>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</si>
  <si>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</si>
  <si>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</si>
  <si>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</si>
  <si>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</si>
  <si>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</si>
  <si>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</si>
  <si>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</si>
  <si>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</si>
  <si>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</si>
  <si>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</si>
  <si>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</si>
  <si>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</si>
  <si>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</si>
  <si>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</si>
  <si>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</si>
  <si>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</si>
  <si>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</si>
  <si>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</si>
  <si>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</si>
  <si>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</si>
  <si>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</si>
  <si>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</si>
  <si>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</si>
  <si>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</si>
  <si>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</si>
  <si>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</si>
  <si>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</si>
  <si>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</si>
  <si>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</si>
  <si>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</si>
  <si>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</si>
  <si>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</si>
  <si>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</si>
  <si>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</si>
  <si>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</si>
  <si>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</si>
  <si>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</si>
  <si>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</si>
  <si>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</si>
  <si>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</si>
  <si>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</si>
  <si>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</si>
  <si>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</si>
  <si>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</si>
  <si>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</si>
  <si>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</si>
  <si>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</si>
  <si>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</si>
  <si>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</si>
  <si>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</si>
  <si>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</si>
  <si>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</si>
  <si>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</si>
  <si>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</si>
  <si>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</si>
  <si>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</si>
  <si>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</si>
  <si>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</si>
  <si>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</si>
  <si>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</si>
  <si>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</si>
  <si>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</si>
  <si>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</si>
  <si>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</si>
  <si>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</si>
  <si>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</si>
  <si>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</si>
  <si>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</si>
  <si>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</si>
  <si>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</si>
  <si>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</si>
  <si>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</si>
  <si>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</si>
  <si>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</si>
  <si>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</si>
  <si>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</si>
  <si>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</si>
  <si>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</si>
  <si>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</si>
  <si>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</si>
  <si>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</si>
  <si>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</si>
  <si>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</si>
  <si>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</si>
  <si>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</si>
  <si>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</si>
  <si>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</si>
  <si>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</si>
  <si>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</si>
  <si>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</si>
  <si>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</si>
  <si>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</si>
  <si>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</si>
  <si>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</si>
  <si>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</si>
  <si>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</si>
  <si>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</si>
  <si>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</si>
  <si>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</si>
  <si>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</si>
  <si>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</si>
  <si>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</si>
  <si>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</si>
  <si>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</si>
  <si>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</si>
  <si>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</si>
  <si>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</si>
  <si>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</si>
  <si>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</si>
  <si>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</si>
  <si>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</si>
  <si>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</si>
  <si>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</si>
  <si>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</si>
  <si>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</si>
  <si>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</si>
  <si>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</si>
  <si>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</si>
  <si>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</si>
  <si>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</si>
  <si>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</si>
  <si>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</si>
  <si>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</si>
  <si>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</si>
  <si>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</si>
  <si>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</si>
  <si>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</si>
  <si>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</si>
  <si>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</si>
  <si>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</si>
  <si>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</si>
  <si>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</si>
  <si>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</si>
  <si>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</si>
  <si>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</si>
  <si>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</si>
  <si>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</si>
  <si>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</si>
  <si>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</si>
  <si>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</si>
  <si>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</si>
  <si>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</si>
  <si>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</si>
  <si>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</si>
  <si>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</si>
  <si>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</si>
  <si>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</si>
  <si>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</si>
  <si>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</si>
  <si>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</si>
  <si>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</si>
  <si>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</si>
  <si>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</si>
  <si>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</si>
  <si>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</si>
  <si>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</si>
  <si>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</si>
  <si>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</si>
  <si>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</si>
  <si>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</si>
  <si>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</si>
  <si>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</si>
  <si>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</si>
  <si>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</si>
  <si>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</si>
  <si>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</si>
  <si>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</si>
  <si>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</si>
  <si>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</si>
  <si>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</si>
  <si>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</si>
  <si>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</si>
  <si>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</si>
  <si>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</si>
  <si>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</si>
  <si>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</si>
  <si>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</si>
  <si>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</si>
  <si>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</si>
  <si>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</si>
  <si>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</si>
  <si>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</si>
  <si>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</si>
  <si>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</si>
  <si>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</si>
  <si>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</si>
  <si>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</si>
  <si>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</si>
  <si>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</si>
  <si>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</si>
  <si>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</si>
  <si>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</si>
  <si>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</si>
  <si>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</si>
  <si>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</si>
  <si>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</si>
  <si>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</si>
  <si>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</si>
  <si>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</si>
  <si>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</si>
  <si>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</si>
  <si>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</si>
  <si>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</si>
  <si>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</si>
  <si>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</si>
  <si>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</si>
  <si>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</si>
  <si>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</si>
  <si>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</si>
  <si>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</si>
  <si>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</si>
  <si>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</si>
  <si>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</si>
  <si>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</si>
  <si>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</si>
  <si>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</si>
  <si>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</si>
  <si>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</si>
  <si>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</si>
  <si>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</si>
  <si>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</si>
  <si>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</si>
  <si>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</si>
  <si>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</si>
  <si>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</si>
  <si>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</si>
  <si>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</si>
  <si>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</si>
  <si>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</si>
  <si>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</si>
  <si>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</si>
  <si>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</si>
  <si>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</si>
  <si>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</si>
  <si>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</si>
  <si>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</si>
  <si>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</si>
  <si>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</si>
  <si>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</si>
  <si>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</si>
  <si>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</si>
  <si>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</si>
  <si>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</si>
  <si>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</si>
  <si>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</si>
  <si>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</si>
  <si>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</si>
  <si>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</si>
  <si>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</si>
  <si>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</si>
  <si>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</si>
  <si>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</si>
  <si>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</si>
  <si>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</si>
  <si>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</si>
  <si>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</si>
  <si>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</si>
  <si>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</si>
  <si>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</si>
  <si>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</si>
  <si>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</si>
  <si>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</si>
  <si>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</si>
  <si>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</si>
  <si>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</si>
  <si>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</si>
  <si>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</si>
  <si>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</si>
  <si>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</si>
  <si>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</si>
  <si>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</si>
  <si>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</si>
  <si>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</si>
  <si>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</si>
  <si>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</si>
  <si>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</si>
  <si>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</si>
  <si>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</si>
  <si>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</si>
  <si>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</si>
  <si>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</si>
  <si>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</si>
  <si>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</si>
  <si>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</si>
  <si>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</si>
  <si>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</si>
  <si>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</si>
  <si>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</si>
  <si>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</si>
  <si>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</si>
  <si>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</si>
  <si>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</si>
  <si>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</si>
  <si>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</si>
  <si>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</si>
  <si>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</si>
  <si>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</si>
  <si>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</si>
  <si>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</si>
  <si>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</si>
  <si>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</si>
  <si>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</si>
  <si>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</si>
  <si>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</si>
  <si>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</si>
  <si>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</si>
  <si>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</si>
  <si>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</si>
  <si>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</si>
  <si>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</si>
  <si>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</si>
  <si>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</si>
  <si>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</si>
  <si>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</si>
  <si>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</si>
  <si>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</si>
  <si>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</si>
  <si>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</si>
  <si>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</si>
  <si>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</si>
  <si>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</si>
  <si>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</si>
  <si>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</si>
  <si>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</si>
  <si>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</si>
  <si>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</si>
  <si>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</si>
  <si>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</si>
  <si>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</si>
  <si>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</si>
  <si>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</si>
  <si>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</si>
  <si>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</si>
  <si>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</si>
  <si>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</si>
  <si>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</si>
  <si>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</si>
  <si>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</si>
  <si>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</si>
  <si>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</si>
  <si>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</si>
  <si>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</si>
  <si>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</si>
  <si>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</si>
  <si>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</si>
  <si>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</si>
  <si>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</si>
  <si>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</si>
  <si>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</si>
  <si>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</si>
  <si>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</si>
  <si>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</si>
  <si>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</si>
  <si>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</si>
  <si>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</si>
  <si>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</si>
  <si>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</si>
  <si>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</si>
  <si>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</si>
  <si>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</si>
  <si>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</si>
  <si>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</si>
  <si>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</si>
  <si>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</si>
  <si>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</si>
  <si>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</si>
  <si>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</si>
  <si>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</si>
  <si>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</si>
  <si>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</si>
  <si>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</si>
  <si>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</si>
  <si>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</si>
  <si>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</si>
  <si>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</si>
  <si>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</si>
  <si>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</si>
  <si>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</si>
  <si>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</si>
  <si>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</si>
  <si>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</si>
  <si>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</si>
  <si>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</si>
  <si>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</si>
  <si>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</si>
  <si>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</si>
  <si>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</si>
  <si>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</si>
  <si>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</si>
  <si>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</si>
  <si>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</si>
  <si>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</si>
  <si>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</si>
  <si>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</si>
  <si>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</si>
  <si>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</si>
  <si>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</si>
  <si>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</si>
  <si>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</si>
  <si>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</si>
  <si>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</si>
  <si>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</si>
  <si>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</si>
  <si>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</si>
  <si>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</si>
  <si>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</si>
  <si>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</si>
  <si>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</si>
  <si>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</si>
  <si>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</si>
  <si>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</si>
  <si>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</si>
  <si>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</si>
  <si>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</si>
  <si>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</si>
  <si>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</si>
  <si>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</si>
  <si>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</si>
  <si>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</si>
  <si>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</si>
  <si>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</si>
  <si>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</si>
  <si>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</si>
  <si>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</si>
  <si>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</si>
  <si>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</si>
  <si>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</si>
  <si>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</si>
  <si>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</si>
  <si>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</si>
  <si>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</si>
  <si>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</si>
  <si>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</si>
  <si>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</si>
  <si>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</si>
  <si>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</si>
  <si>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</si>
  <si>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</si>
  <si>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</si>
  <si>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</si>
  <si>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</si>
  <si>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</si>
  <si>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</si>
  <si>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</si>
  <si>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</si>
  <si>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</si>
  <si>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</si>
  <si>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</si>
  <si>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</si>
  <si>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</si>
  <si>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</si>
  <si>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</si>
  <si>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</si>
  <si>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</si>
  <si>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</si>
  <si>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</si>
  <si>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</si>
  <si>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</si>
  <si>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</si>
  <si>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</si>
  <si>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</si>
  <si>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</si>
  <si>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</si>
  <si>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</si>
  <si>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</si>
  <si>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</si>
  <si>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</si>
  <si>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</si>
  <si>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</si>
  <si>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</si>
  <si>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</si>
  <si>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</si>
  <si>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</si>
  <si>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</si>
  <si>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</si>
  <si>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</si>
  <si>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</si>
  <si>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</si>
  <si>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</si>
  <si>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</si>
  <si>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</si>
  <si>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</si>
  <si>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</si>
  <si>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</si>
  <si>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</si>
  <si>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</si>
  <si>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</si>
  <si>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</si>
  <si>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</si>
  <si>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</si>
  <si>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</si>
  <si>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</si>
  <si>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</si>
  <si>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</si>
  <si>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</si>
  <si>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</si>
  <si>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</si>
  <si>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</si>
  <si>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</si>
  <si>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</si>
  <si>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</si>
  <si>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</si>
  <si>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</si>
  <si>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</si>
  <si>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</si>
  <si>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</si>
  <si>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</si>
  <si>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</si>
  <si>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</si>
  <si>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</si>
  <si>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</si>
  <si>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</si>
  <si>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</si>
  <si>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</si>
  <si>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</si>
  <si>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</si>
  <si>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</si>
  <si>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</si>
  <si>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</si>
  <si>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</si>
  <si>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</si>
  <si>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</si>
  <si>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</si>
  <si>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</si>
  <si>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</si>
  <si>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</si>
  <si>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</si>
  <si>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</si>
  <si>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</si>
  <si>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</si>
  <si>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</si>
  <si>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</si>
  <si>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</si>
  <si>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</si>
  <si>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</si>
  <si>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</si>
  <si>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</si>
  <si>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</si>
  <si>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</si>
  <si>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</si>
  <si>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</si>
  <si>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</si>
  <si>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</si>
  <si>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</si>
  <si>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</si>
  <si>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</si>
  <si>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</si>
  <si>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</si>
  <si>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</si>
  <si>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</si>
  <si>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</si>
  <si>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</si>
  <si>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</si>
  <si>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</si>
  <si>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</si>
  <si>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</si>
  <si>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</si>
  <si>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</si>
  <si>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</si>
  <si>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</si>
  <si>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</si>
  <si>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</si>
  <si>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</si>
  <si>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</si>
  <si>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</si>
  <si>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</si>
  <si>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</si>
  <si>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</si>
  <si>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</si>
  <si>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</si>
  <si>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</si>
  <si>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</si>
  <si>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</si>
  <si>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</si>
  <si>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</si>
  <si>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</si>
  <si>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</si>
  <si>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</si>
  <si>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</si>
  <si>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</si>
  <si>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</si>
  <si>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</si>
  <si>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</si>
  <si>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</si>
  <si>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</si>
  <si>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</si>
  <si>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</si>
  <si>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</si>
  <si>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</si>
  <si>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</si>
  <si>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</si>
  <si>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</si>
  <si>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</si>
  <si>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</si>
  <si>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</si>
  <si>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</si>
  <si>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</si>
  <si>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</si>
  <si>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</si>
  <si>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</si>
  <si>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</si>
  <si>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</si>
  <si>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</si>
  <si>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</si>
  <si>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</si>
  <si>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</si>
  <si>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</si>
  <si>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</si>
  <si>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</si>
  <si>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</si>
  <si>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</si>
  <si>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</si>
  <si>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</si>
  <si>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</si>
  <si>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</si>
  <si>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</si>
  <si>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</si>
  <si>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</si>
  <si>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</si>
  <si>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</si>
  <si>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</si>
  <si>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</si>
  <si>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</si>
  <si>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</si>
  <si>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</si>
  <si>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</si>
  <si>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</si>
  <si>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</si>
  <si>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</si>
  <si>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</si>
  <si>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</si>
  <si>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</si>
  <si>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</si>
  <si>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</si>
  <si>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</si>
  <si>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</si>
  <si>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</si>
  <si>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</si>
  <si>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</si>
  <si>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</si>
  <si>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</si>
  <si>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</si>
  <si>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</si>
  <si>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</si>
  <si>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</si>
  <si>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</si>
  <si>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</si>
  <si>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</si>
  <si>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</si>
  <si>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</si>
  <si>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</si>
  <si>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</si>
  <si>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</si>
  <si>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</si>
  <si>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</si>
  <si>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</si>
  <si>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</si>
  <si>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</si>
  <si>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</si>
  <si>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</si>
  <si>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</si>
  <si>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</si>
  <si>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</si>
  <si>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</si>
  <si>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</si>
  <si>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</si>
  <si>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</si>
  <si>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</si>
  <si>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</si>
  <si>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</si>
  <si>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</si>
  <si>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</si>
  <si>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</si>
  <si>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</si>
  <si>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</si>
  <si>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</si>
  <si>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</si>
  <si>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</si>
  <si>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</si>
  <si>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</si>
  <si>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</si>
  <si>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</si>
  <si>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</si>
  <si>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</si>
  <si>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</si>
  <si>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</si>
  <si>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</si>
  <si>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</si>
  <si>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</si>
  <si>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</si>
  <si>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</si>
  <si>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</si>
  <si>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</si>
  <si>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</si>
  <si>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</si>
  <si>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</si>
  <si>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</si>
  <si>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</si>
  <si>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</si>
  <si>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</si>
  <si>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</si>
  <si>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</si>
  <si>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</si>
  <si>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</si>
  <si>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</si>
  <si>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</si>
  <si>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</si>
  <si>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</si>
  <si>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</si>
  <si>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</si>
  <si>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</si>
  <si>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</si>
  <si>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</si>
  <si>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</si>
  <si>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</si>
  <si>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</si>
  <si>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</si>
  <si>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</si>
  <si>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</si>
  <si>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</si>
  <si>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</si>
  <si>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</si>
  <si>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</si>
  <si>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</si>
  <si>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</si>
  <si>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</si>
  <si>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</si>
  <si>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</si>
  <si>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</si>
  <si>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</si>
  <si>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</si>
  <si>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</si>
  <si>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</si>
  <si>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</si>
  <si>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</si>
  <si>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</si>
  <si>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</si>
  <si>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</si>
  <si>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</si>
  <si>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</si>
  <si>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</si>
  <si>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</si>
  <si>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</si>
  <si>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</si>
  <si>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</si>
  <si>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</si>
  <si>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</si>
  <si>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</si>
  <si>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</si>
  <si>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</si>
  <si>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</si>
  <si>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</si>
  <si>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</si>
  <si>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</si>
  <si>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</si>
  <si>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</si>
  <si>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</si>
  <si>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</si>
  <si>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</si>
  <si>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</si>
  <si>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</si>
  <si>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</si>
  <si>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</si>
  <si>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</si>
  <si>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</si>
  <si>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</si>
  <si>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</si>
  <si>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</si>
  <si>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</si>
  <si>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</si>
  <si>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</si>
  <si>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</si>
  <si>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</si>
  <si>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</si>
  <si>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</si>
  <si>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</si>
  <si>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</si>
  <si>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</si>
  <si>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</si>
  <si>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</si>
  <si>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</si>
  <si>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</si>
  <si>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</si>
  <si>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</si>
  <si>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</si>
  <si>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</si>
  <si>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</si>
  <si>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</si>
  <si>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</si>
  <si>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</si>
  <si>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</si>
  <si>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</si>
  <si>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</si>
  <si>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</si>
  <si>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</si>
  <si>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</si>
  <si>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</si>
  <si>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</si>
  <si>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</si>
  <si>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</si>
  <si>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</si>
  <si>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</si>
  <si>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</si>
  <si>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</si>
  <si>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</si>
  <si>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</si>
  <si>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</si>
  <si>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</si>
  <si>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</si>
  <si>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</si>
  <si>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</si>
  <si>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</si>
  <si>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</si>
  <si>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</si>
  <si>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</si>
  <si>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</si>
  <si>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</si>
  <si>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</si>
  <si>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</si>
  <si>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</si>
  <si>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</si>
  <si>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</si>
  <si>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</si>
  <si>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</si>
  <si>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</si>
  <si>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</si>
  <si>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</si>
  <si>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</si>
  <si>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</si>
  <si>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</si>
  <si>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</si>
  <si>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</si>
  <si>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</si>
  <si>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</si>
  <si>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</si>
  <si>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</si>
  <si>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</si>
  <si>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</si>
  <si>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</si>
  <si>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</si>
  <si>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</si>
  <si>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</si>
  <si>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</si>
  <si>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</si>
  <si>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</si>
  <si>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</si>
  <si>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</si>
  <si>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</si>
  <si>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</si>
  <si>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</si>
  <si>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</si>
  <si>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</si>
  <si>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</si>
  <si>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</si>
  <si>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</si>
  <si>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</si>
  <si>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</si>
  <si>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</si>
  <si>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</si>
  <si>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</si>
  <si>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</si>
  <si>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</si>
  <si>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</si>
  <si>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</si>
  <si>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</si>
  <si>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</si>
  <si>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</si>
  <si>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</si>
  <si>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</si>
  <si>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</si>
  <si>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</si>
  <si>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</si>
  <si>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</si>
  <si>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</si>
  <si>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</si>
  <si>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</si>
  <si>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</si>
  <si>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</si>
  <si>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</si>
  <si>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</si>
  <si>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</si>
  <si>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</si>
  <si>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</si>
  <si>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</si>
  <si>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</si>
  <si>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</si>
  <si>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</si>
  <si>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</si>
  <si>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</si>
  <si>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</si>
  <si>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</si>
  <si>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</si>
  <si>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</si>
  <si>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</si>
  <si>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</si>
  <si>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</si>
  <si>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</si>
  <si>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</si>
  <si>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</si>
  <si>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</si>
  <si>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</si>
  <si>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</si>
  <si>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</si>
  <si>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</si>
  <si>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</si>
  <si>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</si>
  <si>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</si>
  <si>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</si>
  <si>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</si>
  <si>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</si>
  <si>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</si>
  <si>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</si>
  <si>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</si>
  <si>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</si>
  <si>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</si>
  <si>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</si>
  <si>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</si>
  <si>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</si>
  <si>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</si>
  <si>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</si>
  <si>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</si>
  <si>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</si>
  <si>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</si>
  <si>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</si>
  <si>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</si>
  <si>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</si>
  <si>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</si>
  <si>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</si>
  <si>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</si>
  <si>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</si>
  <si>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</si>
  <si>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</si>
  <si>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</si>
  <si>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</si>
  <si>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</si>
  <si>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</si>
  <si>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</si>
  <si>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</si>
  <si>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</si>
  <si>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</si>
  <si>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</si>
  <si>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</si>
  <si>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</si>
  <si>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</si>
  <si>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</si>
  <si>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</si>
  <si>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</si>
  <si>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</si>
  <si>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</si>
  <si>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</si>
  <si>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</si>
  <si>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</si>
  <si>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</si>
  <si>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</si>
  <si>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</si>
  <si>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</si>
  <si>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</si>
  <si>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</si>
  <si>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</si>
  <si>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</si>
  <si>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</si>
  <si>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</si>
  <si>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</si>
  <si>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</si>
  <si>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</si>
  <si>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</si>
  <si>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</si>
  <si>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</si>
  <si>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</si>
  <si>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</si>
  <si>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</si>
  <si>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</si>
  <si>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</si>
  <si>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</si>
  <si>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</si>
  <si>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</si>
  <si>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</si>
  <si>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</si>
  <si>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</si>
  <si>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</si>
  <si>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</si>
  <si>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</si>
  <si>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</si>
  <si>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</si>
  <si>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</si>
  <si>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</si>
  <si>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</si>
  <si>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</si>
  <si>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</si>
  <si>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</si>
  <si>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</si>
  <si>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</si>
  <si>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</si>
  <si>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</si>
  <si>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</si>
  <si>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</si>
  <si>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</si>
  <si>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</si>
  <si>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</si>
  <si>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</si>
  <si>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</si>
  <si>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</si>
  <si>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</si>
  <si>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</si>
  <si>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</si>
  <si>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</si>
  <si>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</si>
  <si>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</si>
  <si>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</si>
  <si>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</si>
  <si>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</si>
  <si>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</si>
  <si>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</si>
  <si>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</si>
  <si>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</si>
  <si>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</si>
  <si>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</si>
  <si>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</si>
  <si>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</si>
  <si>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</si>
  <si>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</si>
  <si>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</si>
  <si>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</si>
  <si>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</si>
  <si>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</si>
  <si>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</si>
  <si>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</si>
  <si>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</si>
  <si>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</si>
  <si>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</si>
  <si>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</si>
  <si>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</si>
  <si>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</si>
  <si>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</si>
  <si>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</si>
  <si>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</si>
  <si>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</si>
  <si>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</si>
  <si>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</si>
  <si>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</si>
  <si>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</si>
  <si>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</si>
  <si>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</si>
  <si>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</si>
  <si>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</si>
  <si>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</si>
  <si>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</si>
  <si>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</si>
  <si>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</si>
  <si>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</si>
  <si>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</si>
  <si>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</si>
  <si>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</si>
  <si>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</si>
  <si>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</si>
  <si>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</si>
  <si>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</si>
  <si>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</si>
  <si>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</si>
  <si>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</si>
  <si>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</si>
  <si>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</si>
  <si>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</si>
  <si>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</si>
  <si>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</si>
  <si>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</si>
  <si>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</si>
  <si>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</si>
  <si>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</si>
  <si>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</si>
  <si>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</si>
  <si>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</si>
  <si>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</si>
  <si>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</si>
  <si>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</si>
  <si>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</si>
  <si>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</si>
  <si>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</si>
  <si>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</si>
  <si>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</si>
  <si>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</si>
  <si>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</si>
  <si>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</si>
  <si>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</si>
  <si>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</si>
  <si>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</si>
  <si>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</si>
  <si>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</si>
  <si>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</si>
  <si>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</si>
  <si>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</si>
  <si>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</si>
  <si>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</si>
  <si>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</si>
  <si>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</si>
  <si>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</si>
  <si>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</si>
  <si>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</si>
  <si>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</si>
  <si>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</si>
  <si>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</si>
  <si>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</si>
  <si>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</si>
  <si>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</si>
  <si>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</si>
  <si>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</si>
  <si>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</si>
  <si>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</si>
  <si>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</si>
  <si>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</si>
  <si>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</si>
  <si>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</si>
  <si>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</si>
  <si>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</si>
  <si>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</si>
  <si>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</si>
  <si>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</si>
  <si>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</si>
  <si>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</si>
  <si>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</si>
  <si>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</si>
  <si>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</si>
  <si>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</si>
  <si>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</si>
  <si>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</si>
  <si>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</si>
  <si>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</si>
  <si>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</si>
  <si>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</si>
  <si>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</si>
  <si>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</si>
  <si>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</si>
  <si>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</si>
  <si>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</si>
  <si>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</si>
  <si>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</si>
  <si>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</si>
  <si>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</si>
  <si>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</si>
  <si>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</si>
  <si>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</si>
  <si>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</si>
  <si>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</si>
  <si>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</si>
  <si>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</si>
  <si>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</si>
  <si>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</si>
  <si>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</si>
  <si>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</si>
  <si>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</si>
  <si>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</si>
  <si>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</si>
  <si>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</si>
  <si>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</si>
  <si>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</si>
  <si>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</si>
  <si>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</si>
  <si>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</si>
  <si>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</si>
  <si>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</si>
  <si>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</si>
  <si>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</si>
  <si>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</si>
  <si>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</si>
  <si>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</si>
  <si>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</si>
  <si>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</si>
  <si>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</si>
  <si>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</si>
  <si>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</si>
  <si>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</si>
  <si>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</si>
  <si>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</si>
  <si>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</si>
  <si>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</si>
  <si>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</si>
  <si>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</si>
  <si>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</si>
  <si>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</si>
  <si>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</si>
  <si>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</si>
  <si>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</si>
  <si>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</si>
  <si>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</si>
  <si>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</si>
  <si>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</si>
  <si>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</si>
  <si>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</si>
  <si>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</si>
  <si>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</si>
  <si>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</si>
  <si>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</si>
  <si>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</si>
  <si>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</si>
  <si>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</si>
  <si>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</si>
  <si>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</si>
  <si>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</si>
  <si>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</si>
  <si>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</si>
  <si>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</si>
  <si>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</si>
  <si>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</si>
  <si>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</si>
  <si>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</si>
  <si>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</si>
  <si>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</si>
  <si>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</si>
  <si>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</si>
  <si>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</si>
  <si>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</si>
  <si>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</si>
  <si>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</si>
  <si>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</si>
  <si>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</si>
  <si>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</si>
  <si>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</si>
  <si>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</si>
  <si>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</si>
  <si>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</si>
  <si>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</si>
  <si>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</si>
  <si>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</si>
  <si>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</si>
  <si>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</si>
  <si>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</si>
  <si>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</si>
  <si>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</si>
  <si>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</si>
  <si>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</si>
  <si>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</si>
  <si>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</si>
  <si>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</si>
  <si>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</si>
  <si>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</si>
  <si>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</si>
  <si>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</si>
  <si>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</si>
  <si>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</si>
  <si>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</si>
  <si>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</si>
  <si>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</si>
  <si>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</si>
  <si>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</si>
  <si>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</si>
  <si>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</si>
  <si>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</si>
  <si>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</si>
  <si>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</si>
  <si>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</si>
  <si>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</si>
  <si>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</si>
  <si>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</si>
  <si>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</si>
  <si>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</si>
  <si>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</si>
  <si>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</si>
  <si>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</si>
  <si>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</si>
  <si>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</si>
  <si>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</si>
  <si>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</si>
  <si>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</si>
  <si>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</si>
  <si>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</si>
  <si>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</si>
  <si>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</si>
  <si>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</si>
  <si>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</si>
  <si>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</si>
  <si>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</si>
  <si>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</si>
  <si>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</si>
  <si>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</si>
  <si>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</si>
  <si>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</si>
  <si>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</si>
  <si>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</si>
  <si>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</si>
  <si>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</si>
  <si>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</si>
  <si>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</si>
  <si>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</si>
  <si>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</si>
  <si>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</si>
  <si>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</si>
  <si>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</si>
  <si>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</si>
  <si>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</si>
  <si>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</si>
  <si>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</si>
  <si>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</si>
  <si>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</si>
  <si>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</si>
  <si>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</si>
  <si>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</si>
  <si>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</si>
  <si>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</si>
  <si>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</si>
  <si>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</si>
  <si>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</si>
  <si>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</si>
  <si>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</si>
  <si>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</si>
  <si>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</si>
  <si>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</si>
  <si>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</si>
  <si>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</si>
  <si>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</si>
  <si>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</si>
  <si>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</si>
  <si>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</si>
  <si>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</si>
  <si>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</si>
  <si>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</si>
  <si>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</si>
  <si>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</si>
  <si>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</si>
  <si>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</si>
  <si>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</si>
  <si>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</si>
  <si>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</si>
  <si>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</si>
  <si>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</si>
  <si>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</si>
  <si>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</si>
  <si>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</si>
  <si>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</si>
  <si>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</si>
  <si>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</si>
  <si>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</si>
  <si>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</si>
  <si>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</si>
  <si>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</si>
  <si>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</si>
  <si>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</si>
  <si>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</si>
  <si>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</si>
  <si>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</si>
  <si>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</si>
  <si>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</si>
  <si>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</si>
  <si>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</si>
  <si>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</si>
  <si>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</si>
  <si>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</si>
  <si>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</si>
  <si>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</si>
  <si>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</si>
  <si>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</si>
  <si>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</si>
  <si>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</si>
  <si>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</si>
  <si>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</si>
  <si>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</si>
  <si>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</si>
  <si>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</si>
  <si>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</si>
  <si>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</si>
  <si>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</si>
  <si>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</si>
  <si>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</si>
  <si>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</si>
  <si>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</si>
  <si>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</si>
  <si>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</si>
  <si>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</si>
  <si>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</si>
  <si>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</si>
  <si>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</si>
  <si>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</si>
  <si>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</si>
  <si>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</si>
  <si>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</si>
  <si>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</si>
  <si>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</si>
  <si>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</si>
  <si>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</si>
  <si>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</si>
  <si>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</si>
  <si>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</si>
  <si>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</si>
  <si>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</si>
  <si>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</si>
  <si>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</si>
  <si>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</si>
  <si>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</si>
  <si>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</si>
  <si>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</si>
  <si>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</si>
  <si>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</si>
  <si>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</si>
  <si>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</si>
  <si>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</si>
  <si>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</si>
  <si>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</si>
  <si>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</si>
  <si>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</si>
  <si>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</si>
  <si>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</si>
  <si>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</si>
  <si>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</si>
  <si>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</si>
  <si>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</si>
  <si>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</si>
  <si>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</si>
  <si>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</si>
  <si>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</si>
  <si>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</si>
  <si>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</si>
  <si>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</si>
  <si>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</si>
  <si>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</si>
  <si>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</si>
  <si>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</si>
  <si>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</si>
  <si>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</si>
  <si>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</si>
  <si>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</si>
  <si>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</si>
  <si>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</si>
  <si>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</si>
  <si>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</si>
  <si>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</si>
  <si>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</si>
  <si>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</si>
  <si>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</si>
  <si>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</si>
  <si>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</si>
  <si>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</si>
  <si>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</si>
  <si>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</si>
  <si>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</si>
  <si>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</si>
  <si>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</si>
  <si>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</si>
  <si>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</si>
  <si>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</si>
  <si>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</si>
  <si>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</si>
  <si>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</si>
  <si>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</si>
  <si>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</si>
  <si>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</si>
  <si>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</si>
  <si>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</si>
  <si>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</si>
  <si>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</si>
  <si>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</si>
  <si>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</si>
  <si>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</si>
  <si>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</si>
  <si>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</si>
  <si>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</si>
  <si>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</si>
  <si>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</si>
  <si>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</si>
  <si>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</si>
  <si>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</si>
  <si>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</si>
  <si>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</si>
  <si>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</si>
  <si>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</si>
  <si>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</si>
  <si>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</si>
  <si>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</si>
  <si>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</si>
  <si>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</si>
  <si>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</si>
  <si>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</si>
  <si>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</si>
  <si>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</si>
  <si>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</si>
  <si>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</si>
  <si>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</si>
  <si>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</si>
  <si>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</si>
  <si>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</si>
  <si>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</si>
  <si>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</si>
  <si>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</si>
  <si>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</si>
  <si>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</si>
  <si>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</si>
  <si>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</si>
  <si>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</si>
  <si>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</si>
  <si>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</si>
  <si>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</si>
  <si>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</si>
  <si>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</si>
  <si>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</si>
  <si>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</si>
  <si>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</si>
  <si>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</si>
  <si>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</si>
  <si>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</si>
  <si>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</si>
  <si>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</si>
  <si>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</si>
  <si>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</si>
  <si>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</si>
  <si>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</si>
  <si>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</si>
  <si>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</si>
  <si>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</si>
  <si>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</si>
  <si>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</si>
  <si>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</si>
  <si>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</si>
  <si>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</si>
  <si>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</si>
  <si>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</si>
  <si>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</si>
  <si>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</si>
  <si>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</si>
  <si>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</si>
  <si>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</si>
  <si>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</si>
  <si>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</si>
  <si>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</si>
  <si>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</si>
  <si>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</si>
  <si>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</si>
  <si>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</si>
  <si>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</si>
  <si>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</si>
  <si>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</si>
  <si>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</si>
  <si>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</si>
  <si>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</si>
  <si>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</si>
  <si>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</si>
  <si>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</si>
  <si>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</si>
  <si>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</si>
  <si>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</si>
  <si>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</si>
  <si>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</si>
  <si>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</si>
  <si>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</si>
  <si>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</si>
  <si>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</si>
  <si>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</si>
  <si>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</si>
  <si>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</si>
  <si>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</si>
  <si>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</si>
  <si>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</si>
  <si>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</si>
  <si>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</si>
  <si>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</si>
  <si>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</si>
  <si>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</si>
  <si>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</si>
  <si>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</si>
  <si>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</si>
  <si>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</si>
  <si>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</si>
  <si>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</si>
  <si>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</si>
  <si>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</si>
  <si>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</si>
  <si>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</si>
  <si>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</si>
  <si>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</si>
  <si>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</si>
  <si>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</si>
  <si>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</si>
  <si>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</si>
  <si>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</si>
  <si>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</si>
  <si>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</si>
  <si>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</si>
  <si>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</si>
  <si>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</si>
  <si>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</si>
  <si>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</si>
  <si>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</si>
  <si>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</si>
  <si>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</si>
  <si>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</si>
  <si>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</si>
  <si>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</si>
  <si>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</si>
  <si>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</si>
  <si>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</si>
  <si>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</si>
  <si>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</si>
  <si>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</si>
  <si>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</si>
  <si>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</si>
  <si>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</si>
  <si>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</si>
  <si>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</si>
  <si>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</si>
  <si>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</si>
  <si>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</si>
  <si>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</si>
  <si>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</si>
  <si>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</si>
  <si>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</si>
  <si>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</si>
  <si>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</si>
  <si>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</si>
  <si>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</si>
  <si>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</si>
  <si>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</si>
  <si>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</si>
  <si>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</si>
  <si>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</si>
  <si>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</si>
  <si>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</si>
  <si>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</si>
  <si>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</si>
  <si>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</si>
  <si>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</si>
  <si>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</si>
  <si>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</si>
  <si>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</si>
  <si>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</si>
  <si>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</si>
  <si>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</si>
  <si>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</si>
  <si>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</si>
  <si>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</si>
  <si>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</si>
  <si>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</si>
  <si>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</si>
  <si>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</si>
  <si>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</si>
  <si>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</si>
  <si>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</si>
  <si>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</si>
  <si>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</si>
  <si>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</si>
  <si>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</si>
  <si>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</si>
  <si>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</si>
  <si>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</si>
  <si>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</si>
  <si>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</si>
  <si>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</si>
  <si>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</si>
  <si>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</si>
  <si>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</si>
  <si>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</si>
  <si>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</si>
  <si>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</si>
  <si>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</si>
  <si>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</si>
  <si>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</si>
  <si>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</si>
  <si>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</si>
  <si>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</si>
  <si>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</si>
  <si>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</si>
  <si>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</si>
  <si>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</si>
  <si>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</si>
  <si>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</si>
  <si>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</si>
  <si>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</si>
  <si>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</si>
  <si>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</si>
  <si>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</si>
  <si>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</si>
  <si>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</si>
  <si>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</si>
  <si>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</si>
  <si>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</si>
  <si>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</si>
  <si>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</si>
  <si>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</si>
  <si>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</si>
  <si>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</si>
  <si>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</si>
  <si>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</si>
  <si>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</si>
  <si>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</si>
  <si>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</si>
  <si>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</si>
  <si>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</si>
  <si>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</si>
  <si>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</si>
  <si>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</si>
  <si>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</si>
  <si>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</si>
  <si>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</si>
  <si>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</si>
  <si>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</si>
  <si>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</si>
  <si>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</si>
  <si>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</si>
  <si>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</si>
  <si>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</si>
  <si>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</si>
  <si>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</si>
  <si>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</si>
  <si>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</si>
  <si>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</si>
  <si>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</si>
  <si>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</si>
  <si>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</si>
  <si>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</si>
  <si>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</si>
  <si>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</si>
  <si>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</si>
  <si>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</si>
  <si>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</si>
  <si>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</si>
  <si>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</si>
  <si>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</si>
  <si>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</si>
  <si>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</si>
  <si>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</si>
  <si>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</si>
  <si>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</si>
  <si>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</si>
  <si>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</si>
  <si>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</si>
  <si>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</si>
  <si>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</si>
  <si>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</si>
  <si>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</si>
  <si>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</si>
  <si>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</si>
  <si>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</si>
  <si>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</si>
  <si>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</si>
  <si>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</si>
  <si>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</si>
  <si>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</si>
  <si>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</si>
  <si>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</si>
  <si>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</si>
  <si>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</si>
  <si>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</si>
  <si>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</si>
  <si>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</si>
  <si>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</si>
  <si>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</si>
  <si>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</si>
  <si>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</si>
  <si>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</si>
  <si>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</si>
  <si>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</si>
  <si>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</si>
  <si>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</si>
  <si>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</si>
  <si>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</si>
  <si>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</si>
  <si>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</si>
  <si>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</si>
  <si>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</si>
  <si>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</si>
  <si>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</si>
  <si>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</si>
  <si>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</si>
  <si>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</si>
  <si>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</si>
  <si>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</si>
  <si>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</si>
  <si>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</si>
  <si>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</si>
  <si>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</si>
  <si>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</si>
  <si>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</si>
  <si>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</si>
  <si>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</si>
  <si>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</si>
  <si>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</si>
  <si>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</si>
  <si>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</si>
  <si>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</si>
  <si>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</si>
  <si>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</si>
  <si>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</si>
  <si>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</si>
  <si>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</si>
  <si>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</si>
  <si>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</si>
  <si>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</si>
  <si>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</si>
  <si>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</si>
  <si>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</si>
  <si>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</si>
  <si>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</si>
  <si>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</si>
  <si>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</si>
  <si>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</si>
  <si>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</si>
  <si>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</si>
  <si>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</si>
  <si>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</si>
  <si>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</si>
  <si>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</si>
  <si>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</si>
  <si>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</si>
  <si>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</si>
  <si>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</si>
  <si>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</si>
  <si>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</si>
  <si>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</si>
  <si>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</si>
  <si>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</si>
  <si>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</si>
  <si>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</si>
  <si>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</si>
  <si>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</si>
  <si>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</si>
  <si>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</si>
  <si>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</si>
  <si>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</si>
  <si>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</si>
  <si>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</si>
  <si>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</si>
  <si>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</si>
  <si>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</si>
  <si>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</si>
  <si>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</si>
  <si>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</si>
  <si>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</si>
  <si>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</si>
  <si>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</si>
  <si>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</si>
  <si>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</si>
  <si>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</si>
  <si>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</si>
  <si>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</si>
  <si>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</si>
  <si>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</si>
  <si>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</si>
  <si>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</si>
  <si>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</si>
  <si>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</si>
  <si>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</si>
  <si>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</si>
  <si>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</si>
  <si>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</si>
  <si>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</si>
  <si>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</si>
  <si>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</si>
  <si>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</si>
  <si>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</si>
  <si>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</si>
  <si>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</si>
  <si>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</si>
  <si>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</si>
  <si>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</si>
  <si>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</si>
  <si>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</si>
  <si>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</si>
  <si>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</si>
  <si>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</si>
  <si>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</si>
  <si>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</si>
  <si>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</si>
  <si>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</si>
  <si>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</si>
  <si>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</si>
  <si>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</si>
  <si>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</si>
  <si>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</si>
  <si>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</si>
  <si>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</si>
  <si>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</si>
  <si>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</si>
  <si>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</si>
  <si>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</si>
  <si>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</si>
  <si>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</si>
  <si>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</si>
  <si>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</si>
  <si>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</si>
  <si>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</si>
  <si>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</si>
  <si>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</si>
  <si>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</si>
  <si>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</si>
  <si>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</si>
  <si>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</si>
  <si>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</si>
  <si>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</si>
  <si>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</si>
  <si>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</si>
  <si>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</si>
  <si>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</si>
  <si>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</si>
  <si>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</si>
  <si>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</si>
  <si>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</si>
  <si>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</si>
  <si>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</si>
  <si>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</si>
  <si>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</si>
  <si>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</si>
  <si>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</si>
  <si>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</si>
  <si>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</si>
  <si>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</si>
  <si>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</si>
  <si>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</si>
  <si>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</si>
  <si>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</si>
  <si>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</si>
  <si>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</si>
  <si>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</si>
  <si>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</si>
  <si>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</si>
  <si>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</si>
  <si>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</si>
  <si>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</si>
  <si>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</si>
  <si>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</si>
  <si>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</si>
  <si>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</si>
  <si>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</si>
  <si>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</si>
  <si>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</si>
  <si>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</si>
  <si>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</si>
  <si>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</si>
  <si>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</si>
  <si>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</si>
  <si>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</si>
  <si>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</si>
  <si>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</si>
  <si>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</si>
  <si>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</si>
  <si>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</si>
  <si>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</si>
  <si>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</si>
  <si>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</si>
  <si>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</si>
  <si>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</si>
  <si>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</si>
  <si>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</si>
  <si>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</si>
  <si>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</si>
  <si>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</si>
  <si>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</si>
  <si>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</si>
  <si>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</si>
  <si>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</si>
  <si>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</si>
  <si>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</si>
  <si>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</si>
  <si>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</si>
  <si>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</si>
  <si>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</si>
  <si>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</si>
  <si>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</si>
  <si>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</si>
  <si>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</si>
  <si>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</si>
  <si>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</si>
  <si>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</si>
  <si>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</si>
  <si>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</si>
  <si>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</si>
  <si>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</si>
  <si>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</si>
  <si>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</si>
  <si>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</si>
  <si>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</si>
  <si>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</si>
  <si>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</si>
  <si>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</si>
  <si>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</si>
  <si>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</si>
  <si>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</si>
  <si>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</si>
  <si>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</si>
  <si>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</si>
  <si>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</si>
  <si>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</si>
  <si>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</si>
  <si>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</si>
  <si>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</si>
  <si>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</si>
  <si>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</si>
  <si>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</si>
  <si>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</si>
  <si>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</si>
  <si>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</si>
  <si>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</si>
  <si>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</si>
  <si>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</si>
  <si>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</si>
  <si>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</si>
  <si>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</si>
  <si>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</si>
  <si>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</si>
  <si>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</si>
  <si>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</si>
  <si>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</si>
  <si>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</si>
  <si>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</si>
  <si>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</si>
  <si>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</si>
  <si>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</si>
  <si>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</si>
  <si>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</si>
  <si>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</si>
  <si>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</si>
  <si>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</si>
  <si>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</si>
  <si>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</si>
  <si>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</si>
  <si>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</si>
  <si>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</si>
  <si>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</si>
  <si>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</si>
  <si>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</si>
  <si>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</si>
  <si>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</si>
  <si>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</si>
  <si>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</si>
  <si>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</si>
  <si>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</si>
  <si>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</si>
  <si>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</si>
  <si>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</si>
  <si>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</si>
  <si>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</si>
  <si>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</si>
  <si>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</si>
  <si>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</si>
  <si>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</si>
  <si>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</si>
  <si>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</si>
  <si>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</si>
  <si>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</si>
  <si>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</si>
  <si>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</si>
  <si>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</si>
  <si>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</si>
  <si>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</si>
  <si>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</si>
  <si>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</si>
  <si>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</si>
  <si>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</si>
  <si>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</si>
  <si>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</si>
  <si>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</si>
  <si>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</si>
  <si>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</si>
  <si>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</si>
  <si>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</si>
  <si>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</si>
  <si>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</si>
  <si>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</si>
  <si>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</si>
  <si>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</si>
  <si>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</si>
  <si>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</si>
  <si>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</si>
  <si>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</si>
  <si>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</si>
  <si>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</si>
  <si>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</si>
  <si>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</si>
  <si>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</si>
  <si>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</si>
  <si>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</si>
  <si>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</si>
  <si>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</si>
  <si>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</si>
  <si>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</si>
  <si>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</si>
  <si>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</si>
  <si>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</si>
  <si>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</si>
  <si>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</si>
  <si>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</si>
  <si>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</si>
  <si>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</si>
  <si>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</si>
  <si>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</si>
  <si>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</si>
  <si>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</si>
  <si>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</si>
  <si>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</si>
  <si>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</si>
  <si>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</si>
  <si>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</si>
  <si>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</si>
  <si>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</si>
  <si>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</si>
  <si>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</si>
  <si>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</si>
  <si>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</si>
  <si>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</si>
  <si>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</si>
  <si>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</si>
  <si>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</si>
  <si>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</si>
  <si>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</si>
  <si>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</si>
  <si>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</si>
  <si>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</si>
  <si>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</si>
  <si>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</si>
  <si>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</si>
  <si>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</si>
  <si>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</si>
  <si>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</si>
  <si>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</si>
  <si>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</si>
  <si>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</si>
  <si>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</si>
  <si>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</si>
  <si>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</si>
  <si>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</si>
  <si>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</si>
  <si>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</si>
  <si>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</si>
  <si>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</si>
  <si>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</si>
  <si>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</si>
  <si>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</si>
  <si>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</si>
  <si>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</si>
  <si>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</si>
  <si>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</si>
  <si>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</si>
  <si>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</si>
  <si>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</si>
  <si>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</si>
  <si>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</si>
  <si>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</si>
  <si>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</si>
  <si>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</si>
  <si>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</si>
  <si>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</si>
  <si>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</si>
  <si>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</si>
  <si>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</si>
  <si>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</si>
  <si>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</si>
  <si>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</si>
  <si>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</si>
  <si>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</si>
  <si>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</si>
  <si>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</si>
  <si>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</si>
  <si>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</si>
  <si>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</si>
  <si>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</si>
  <si>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</si>
  <si>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</si>
  <si>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</si>
  <si>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</si>
  <si>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</si>
  <si>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</si>
  <si>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</si>
  <si>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</si>
  <si>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</si>
  <si>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</si>
  <si>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</si>
  <si>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</si>
  <si>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</si>
  <si>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</si>
  <si>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</si>
  <si>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</si>
  <si>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</si>
  <si>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</si>
  <si>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</si>
  <si>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</si>
  <si>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</si>
  <si>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</si>
  <si>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</si>
  <si>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</si>
  <si>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</si>
  <si>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</si>
  <si>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</si>
  <si>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</si>
  <si>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</si>
  <si>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</si>
  <si>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</si>
  <si>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</si>
  <si>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</si>
  <si>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</si>
  <si>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</si>
  <si>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</si>
  <si>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</si>
  <si>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</si>
  <si>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</si>
  <si>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</si>
  <si>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</si>
  <si>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</si>
  <si>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</si>
  <si>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</si>
  <si>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</si>
  <si>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</si>
  <si>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</si>
  <si>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</si>
  <si>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</si>
  <si>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</si>
  <si>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</si>
  <si>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</si>
  <si>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</si>
  <si>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</si>
  <si>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</si>
  <si>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</si>
  <si>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</si>
  <si>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</si>
  <si>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</si>
  <si>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</si>
  <si>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</si>
  <si>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</si>
  <si>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</si>
  <si>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</si>
  <si>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</si>
  <si>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</si>
  <si>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</si>
  <si>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</si>
  <si>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</si>
  <si>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</si>
  <si>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</si>
  <si>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</si>
  <si>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</si>
  <si>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</si>
  <si>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</si>
  <si>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</si>
  <si>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</si>
  <si>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</si>
  <si>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</si>
  <si>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</si>
  <si>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</si>
  <si>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</si>
  <si>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</si>
  <si>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</si>
  <si>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</si>
  <si>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</si>
  <si>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</si>
  <si>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</si>
  <si>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</si>
  <si>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</si>
  <si>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</si>
  <si>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</si>
  <si>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</si>
  <si>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</si>
  <si>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</si>
  <si>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</si>
  <si>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</si>
  <si>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</si>
  <si>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</si>
  <si>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</si>
  <si>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</si>
  <si>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</si>
  <si>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</si>
  <si>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</si>
  <si>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</si>
  <si>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</si>
  <si>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</si>
  <si>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</si>
  <si>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</si>
  <si>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</si>
  <si>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</si>
  <si>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</si>
  <si>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</si>
  <si>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</si>
  <si>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</si>
  <si>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</si>
  <si>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</si>
  <si>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</si>
  <si>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</si>
  <si>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</si>
  <si>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</si>
  <si>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</si>
  <si>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</si>
  <si>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</si>
  <si>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</si>
  <si>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</si>
  <si>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</si>
  <si>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</si>
  <si>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</si>
  <si>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</si>
  <si>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</si>
  <si>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</si>
  <si>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</si>
  <si>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</si>
  <si>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</si>
  <si>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</si>
  <si>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</si>
  <si>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</si>
  <si>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</si>
  <si>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</si>
  <si>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</si>
  <si>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</si>
  <si>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</si>
  <si>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</si>
  <si>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</si>
  <si>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</si>
  <si>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</si>
  <si>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</si>
  <si>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</si>
  <si>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</si>
  <si>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</si>
  <si>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</si>
  <si>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</si>
  <si>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</si>
  <si>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</si>
  <si>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</si>
  <si>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</si>
  <si>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</si>
  <si>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</si>
  <si>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</si>
  <si>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</si>
  <si>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</si>
  <si>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</si>
  <si>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</si>
  <si>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</si>
  <si>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</si>
  <si>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</si>
  <si>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</si>
  <si>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</si>
  <si>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</si>
  <si>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</si>
  <si>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</si>
  <si>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</si>
  <si>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</si>
  <si>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</si>
  <si>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</si>
  <si>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</si>
  <si>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</si>
  <si>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</si>
  <si>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</si>
  <si>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</si>
  <si>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</si>
  <si>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</si>
  <si>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</si>
  <si>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</si>
  <si>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</si>
  <si>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</si>
  <si>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</si>
  <si>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</si>
  <si>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</si>
  <si>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</si>
  <si>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</si>
  <si>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</si>
  <si>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</si>
  <si>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</si>
  <si>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</si>
  <si>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</si>
  <si>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</si>
  <si>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</si>
  <si>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</si>
  <si>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</si>
  <si>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</si>
  <si>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</si>
  <si>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</si>
  <si>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</si>
  <si>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</si>
  <si>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</si>
  <si>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</si>
  <si>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</si>
  <si>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</si>
  <si>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</si>
  <si>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</si>
  <si>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</si>
  <si>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</si>
  <si>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</si>
  <si>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</si>
  <si>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</si>
  <si>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</si>
  <si>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</si>
  <si>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</si>
  <si>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</si>
  <si>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</si>
  <si>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</si>
  <si>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</si>
  <si>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</si>
  <si>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</si>
  <si>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</si>
  <si>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</si>
  <si>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</si>
  <si>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</si>
  <si>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</si>
  <si>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</si>
  <si>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</si>
  <si>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</si>
  <si>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</si>
  <si>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</si>
  <si>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</si>
  <si>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</si>
  <si>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</si>
  <si>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</si>
  <si>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</si>
  <si>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</si>
  <si>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</si>
  <si>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</si>
  <si>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</si>
  <si>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</si>
  <si>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</si>
  <si>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</si>
  <si>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</si>
  <si>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</si>
  <si>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</si>
  <si>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</si>
  <si>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</si>
  <si>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</si>
  <si>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</si>
  <si>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</si>
  <si>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</si>
  <si>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</si>
  <si>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</si>
  <si>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</si>
  <si>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</si>
  <si>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</si>
  <si>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</si>
  <si>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</si>
  <si>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</si>
  <si>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</si>
  <si>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</si>
  <si>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</si>
  <si>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</si>
  <si>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</si>
  <si>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</si>
  <si>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</si>
  <si>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</si>
  <si>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</si>
  <si>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</si>
  <si>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</si>
  <si>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</si>
  <si>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</si>
  <si>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</si>
  <si>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</si>
  <si>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</si>
  <si>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</si>
  <si>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</si>
  <si>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</si>
  <si>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</si>
  <si>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</si>
  <si>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</si>
  <si>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</si>
  <si>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</si>
  <si>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</si>
  <si>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</si>
  <si>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</si>
  <si>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</si>
  <si>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</si>
  <si>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</si>
  <si>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</si>
  <si>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</si>
  <si>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</si>
  <si>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</si>
  <si>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</si>
  <si>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</si>
  <si>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</si>
  <si>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</si>
  <si>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</si>
  <si>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</si>
  <si>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</si>
  <si>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</si>
  <si>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</si>
  <si>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</si>
  <si>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</si>
  <si>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</si>
  <si>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</si>
  <si>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</si>
  <si>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</si>
  <si>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</si>
  <si>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</si>
  <si>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</si>
  <si>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</si>
  <si>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</si>
  <si>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</si>
  <si>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</si>
  <si>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</si>
  <si>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</si>
  <si>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</si>
  <si>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</si>
  <si>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</si>
  <si>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</si>
  <si>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</si>
  <si>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</si>
  <si>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</si>
  <si>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</si>
  <si>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</si>
  <si>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</si>
  <si>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</si>
  <si>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</si>
  <si>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</si>
  <si>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</si>
  <si>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</si>
  <si>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</si>
  <si>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</si>
  <si>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</si>
  <si>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</si>
  <si>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</si>
  <si>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</si>
  <si>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</si>
  <si>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</si>
  <si>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</si>
  <si>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</si>
  <si>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</si>
  <si>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</si>
  <si>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</si>
  <si>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</si>
  <si>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</si>
  <si>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</si>
  <si>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</si>
  <si>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</si>
  <si>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</si>
  <si>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</si>
  <si>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</si>
  <si>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</si>
  <si>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</si>
  <si>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</si>
  <si>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</si>
  <si>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</si>
  <si>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</si>
  <si>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</si>
  <si>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</si>
  <si>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</si>
  <si>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</si>
  <si>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</si>
  <si>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</si>
  <si>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</si>
  <si>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</si>
  <si>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</si>
  <si>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</si>
  <si>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</si>
  <si>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</si>
  <si>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</si>
  <si>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</si>
  <si>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</si>
  <si>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</si>
  <si>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</si>
  <si>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</si>
  <si>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</si>
  <si>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</si>
  <si>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</si>
  <si>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</si>
  <si>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</si>
  <si>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</si>
  <si>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</si>
  <si>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</si>
  <si>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</si>
  <si>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</si>
  <si>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</si>
  <si>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</si>
  <si>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</si>
  <si>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</si>
  <si>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</si>
  <si>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</si>
  <si>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</si>
  <si>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</si>
  <si>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</si>
  <si>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</si>
  <si>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</si>
  <si>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</si>
  <si>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</si>
  <si>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</si>
  <si>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</si>
  <si>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</si>
  <si>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</si>
  <si>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</si>
  <si>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</si>
  <si>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</si>
  <si>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</si>
  <si>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</si>
  <si>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</si>
  <si>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</si>
  <si>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</si>
  <si>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</si>
  <si>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</si>
  <si>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</si>
  <si>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</si>
  <si>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</si>
  <si>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</si>
  <si>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</si>
  <si>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</si>
  <si>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</si>
  <si>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</si>
  <si>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</si>
  <si>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</si>
  <si>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</si>
  <si>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</si>
  <si>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</si>
  <si>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</si>
  <si>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</si>
  <si>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</si>
  <si>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</si>
  <si>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</si>
  <si>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</si>
  <si>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</si>
  <si>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</si>
  <si>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</si>
  <si>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</si>
  <si>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</si>
  <si>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</si>
  <si>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</si>
  <si>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</si>
  <si>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</si>
  <si>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</si>
  <si>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</si>
  <si>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</si>
  <si>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</si>
  <si>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</si>
  <si>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</si>
  <si>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</si>
  <si>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</si>
  <si>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</si>
  <si>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</si>
  <si>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</si>
  <si>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</si>
  <si>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</si>
  <si>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</si>
  <si>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</si>
  <si>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</si>
  <si>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</si>
  <si>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</si>
  <si>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</si>
  <si>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</si>
  <si>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</si>
  <si>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</si>
  <si>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</si>
  <si>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</si>
  <si>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</si>
  <si>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</si>
  <si>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</si>
  <si>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</si>
  <si>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</si>
  <si>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</si>
  <si>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</si>
  <si>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</si>
  <si>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</si>
  <si>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</si>
  <si>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</si>
  <si>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</si>
  <si>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</si>
  <si>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</si>
  <si>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</si>
  <si>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</si>
  <si>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</si>
  <si>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</si>
  <si>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</si>
  <si>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</si>
  <si>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</si>
  <si>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</si>
  <si>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</si>
  <si>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</si>
  <si>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</si>
  <si>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</si>
  <si>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</si>
  <si>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</si>
  <si>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</si>
  <si>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</si>
  <si>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</si>
  <si>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</si>
  <si>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</si>
  <si>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</si>
  <si>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</si>
  <si>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</si>
  <si>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</si>
  <si>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</si>
  <si>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</si>
  <si>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</si>
  <si>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</si>
  <si>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</si>
  <si>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</si>
  <si>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</si>
  <si>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</si>
  <si>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</si>
  <si>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</si>
  <si>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</si>
  <si>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</si>
  <si>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</si>
  <si>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</si>
  <si>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</si>
  <si>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</si>
  <si>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</si>
  <si>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</si>
  <si>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</si>
  <si>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</si>
  <si>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</si>
  <si>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</si>
  <si>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</si>
  <si>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</si>
  <si>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</si>
  <si>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</si>
  <si>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</si>
  <si>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</si>
  <si>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</si>
  <si>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</si>
  <si>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</si>
  <si>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</si>
  <si>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</si>
  <si>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</si>
  <si>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</si>
  <si>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</si>
  <si>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</si>
  <si>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</si>
  <si>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</si>
  <si>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</si>
  <si>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</si>
  <si>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</si>
  <si>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</si>
  <si>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</si>
  <si>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</si>
  <si>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</si>
  <si>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</si>
  <si>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</si>
  <si>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</si>
  <si>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</si>
  <si>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</si>
  <si>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</si>
  <si>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</si>
  <si>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</si>
  <si>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</si>
  <si>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</si>
  <si>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</si>
  <si>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</si>
  <si>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</si>
  <si>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</si>
  <si>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</si>
  <si>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</si>
  <si>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</si>
  <si>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</si>
  <si>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</si>
  <si>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</si>
  <si>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</si>
  <si>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</si>
  <si>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</si>
  <si>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</si>
  <si>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</si>
  <si>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</si>
  <si>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</si>
  <si>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</si>
  <si>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</si>
  <si>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</si>
  <si>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</si>
  <si>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</si>
  <si>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</si>
  <si>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</si>
  <si>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</si>
  <si>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</si>
  <si>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</si>
  <si>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</si>
  <si>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</si>
  <si>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</si>
  <si>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</si>
  <si>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</si>
  <si>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</si>
  <si>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</si>
  <si>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</si>
  <si>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</si>
  <si>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</si>
  <si>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</si>
  <si>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</si>
  <si>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</si>
  <si>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</si>
  <si>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</si>
  <si>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</si>
  <si>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</si>
  <si>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</si>
  <si>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</si>
  <si>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</si>
  <si>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</si>
  <si>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</si>
  <si>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</si>
  <si>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</si>
  <si>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</si>
  <si>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</si>
  <si>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</si>
  <si>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</si>
  <si>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</si>
  <si>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</si>
  <si>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</si>
  <si>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</si>
  <si>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</si>
  <si>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</si>
  <si>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</si>
  <si>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</si>
  <si>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</si>
  <si>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</si>
  <si>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</si>
  <si>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</si>
  <si>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</si>
  <si>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</si>
  <si>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</si>
  <si>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</si>
  <si>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</si>
  <si>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</si>
  <si>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</si>
  <si>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</si>
  <si>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</si>
  <si>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</si>
  <si>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</si>
  <si>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</si>
  <si>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</si>
  <si>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</si>
  <si>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</si>
  <si>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</si>
  <si>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</si>
  <si>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</si>
  <si>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</si>
  <si>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</si>
  <si>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</si>
  <si>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</si>
  <si>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</si>
  <si>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</si>
  <si>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</si>
  <si>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</si>
  <si>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</si>
  <si>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</si>
  <si>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</si>
  <si>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</si>
  <si>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</si>
  <si>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</si>
  <si>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</si>
  <si>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</si>
  <si>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</si>
  <si>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</si>
  <si>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</si>
  <si>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</si>
  <si>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</si>
  <si>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</si>
  <si>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</si>
  <si>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</si>
  <si>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</si>
  <si>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</si>
  <si>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</si>
  <si>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</si>
  <si>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</si>
  <si>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</si>
  <si>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</si>
  <si>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</si>
  <si>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</si>
  <si>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</si>
  <si>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</si>
  <si>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</si>
  <si>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</si>
  <si>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</si>
  <si>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</si>
  <si>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</si>
  <si>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</si>
  <si>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</si>
  <si>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</si>
  <si>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</si>
  <si>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</si>
  <si>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</si>
  <si>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</si>
  <si>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</si>
  <si>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</si>
  <si>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</si>
  <si>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</si>
  <si>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</si>
  <si>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</si>
  <si>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</si>
  <si>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</si>
  <si>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</si>
  <si>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</si>
  <si>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</si>
  <si>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</si>
  <si>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</si>
  <si>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</si>
  <si>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</si>
  <si>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</si>
  <si>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</si>
  <si>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</si>
  <si>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</si>
  <si>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</si>
  <si>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</si>
  <si>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</si>
  <si>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</si>
  <si>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</si>
  <si>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</si>
  <si>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</si>
  <si>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</si>
  <si>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</si>
  <si>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</si>
  <si>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</si>
  <si>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</si>
  <si>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</si>
  <si>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</si>
  <si>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</si>
  <si>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</si>
  <si>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</si>
  <si>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</si>
  <si>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</si>
  <si>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</si>
  <si>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</si>
  <si>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</si>
  <si>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</si>
  <si>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</si>
  <si>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</si>
  <si>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</si>
  <si>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</si>
  <si>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</si>
  <si>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</si>
  <si>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</si>
  <si>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</si>
  <si>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</si>
  <si>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</si>
  <si>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</si>
  <si>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</si>
  <si>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</si>
  <si>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</si>
  <si>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</si>
  <si>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</si>
  <si>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</si>
  <si>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</si>
  <si>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</si>
  <si>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</si>
  <si>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</si>
  <si>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</si>
  <si>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</si>
  <si>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</si>
  <si>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</si>
  <si>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</si>
  <si>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</si>
  <si>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</si>
  <si>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</si>
  <si>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</si>
  <si>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</si>
  <si>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</si>
  <si>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</si>
  <si>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</si>
  <si>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</si>
  <si>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</si>
  <si>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</si>
  <si>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</si>
  <si>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</si>
  <si>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</si>
  <si>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</si>
  <si>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</si>
  <si>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</si>
  <si>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</si>
  <si>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</si>
  <si>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</si>
  <si>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</si>
  <si>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</si>
  <si>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</si>
  <si>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</si>
  <si>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</si>
  <si>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</si>
  <si>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</si>
  <si>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</si>
  <si>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</si>
  <si>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</si>
  <si>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</si>
  <si>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</si>
  <si>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</si>
  <si>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</si>
  <si>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</si>
  <si>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</si>
  <si>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</si>
  <si>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</si>
  <si>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</si>
  <si>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</si>
  <si>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</si>
  <si>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</si>
  <si>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</si>
  <si>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</si>
  <si>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</si>
  <si>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</si>
  <si>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</si>
  <si>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</si>
  <si>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</si>
  <si>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</si>
  <si>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</si>
  <si>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</si>
  <si>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</si>
  <si>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</si>
  <si>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</si>
  <si>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</si>
  <si>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</si>
  <si>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</si>
  <si>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</si>
  <si>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</si>
  <si>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</si>
  <si>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</si>
  <si>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</si>
  <si>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</si>
  <si>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</si>
  <si>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</si>
  <si>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</si>
  <si>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</si>
  <si>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</si>
  <si>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</si>
  <si>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</si>
  <si>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</si>
  <si>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</si>
  <si>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</si>
  <si>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</si>
  <si>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</si>
  <si>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</si>
  <si>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</si>
  <si>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</si>
  <si>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</si>
  <si>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</si>
  <si>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</si>
  <si>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</si>
  <si>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</si>
  <si>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</si>
  <si>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</si>
  <si>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</si>
  <si>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</si>
  <si>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</si>
  <si>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</si>
  <si>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</si>
  <si>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</si>
  <si>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</si>
  <si>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</si>
  <si>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</si>
  <si>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</si>
  <si>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</si>
  <si>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</si>
  <si>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</si>
  <si>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</si>
  <si>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</si>
  <si>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</si>
  <si>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</si>
  <si>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</si>
  <si>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</si>
  <si>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</si>
  <si>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</si>
  <si>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</si>
  <si>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</si>
  <si>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</si>
  <si>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</si>
  <si>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</si>
  <si>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</si>
  <si>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</si>
  <si>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</si>
  <si>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</si>
  <si>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</si>
  <si>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</si>
  <si>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</si>
  <si>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</si>
  <si>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</si>
  <si>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</si>
  <si>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</si>
  <si>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</si>
  <si>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</si>
  <si>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</si>
  <si>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</si>
  <si>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</si>
  <si>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</si>
  <si>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</si>
  <si>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</si>
  <si>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</si>
  <si>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</si>
  <si>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</si>
  <si>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</si>
  <si>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</si>
  <si>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</si>
  <si>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</si>
  <si>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</si>
  <si>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</si>
  <si>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</si>
  <si>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</si>
  <si>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</si>
  <si>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</si>
  <si>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</si>
  <si>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</si>
  <si>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</si>
  <si>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</si>
  <si>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</si>
  <si>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</si>
  <si>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</si>
  <si>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</si>
  <si>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</si>
  <si>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</si>
  <si>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</si>
  <si>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</si>
  <si>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</si>
  <si>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</si>
  <si>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</si>
  <si>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</si>
  <si>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</si>
  <si>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</si>
  <si>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</si>
  <si>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</si>
  <si>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</si>
  <si>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</si>
  <si>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</si>
  <si>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</si>
  <si>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</si>
  <si>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</si>
  <si>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</si>
  <si>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</si>
  <si>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</si>
  <si>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</si>
  <si>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</si>
  <si>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</si>
  <si>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</si>
  <si>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</si>
  <si>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</si>
  <si>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</si>
  <si>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</si>
  <si>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</si>
  <si>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</si>
  <si>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</si>
  <si>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</si>
  <si>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</si>
  <si>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</si>
  <si>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</si>
  <si>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</si>
  <si>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</si>
  <si>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</si>
  <si>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</si>
  <si>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</si>
  <si>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</si>
  <si>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</si>
  <si>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</si>
  <si>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</si>
  <si>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</si>
  <si>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</si>
  <si>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</si>
  <si>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</si>
  <si>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</si>
  <si>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</si>
  <si>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</si>
  <si>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</si>
  <si>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</si>
  <si>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</si>
  <si>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</si>
  <si>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</si>
  <si>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</si>
  <si>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</si>
  <si>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</si>
  <si>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</si>
  <si>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</si>
  <si>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</si>
  <si>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</si>
  <si>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</si>
  <si>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</si>
  <si>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</si>
  <si>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</si>
  <si>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</si>
  <si>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</si>
  <si>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</si>
  <si>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</si>
  <si>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</si>
  <si>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</si>
  <si>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</si>
  <si>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</si>
  <si>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</si>
  <si>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</si>
  <si>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</si>
  <si>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</si>
  <si>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</si>
  <si>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</si>
  <si>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</si>
  <si>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</si>
  <si>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</si>
  <si>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</si>
  <si>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</si>
  <si>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</si>
  <si>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</si>
  <si>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</si>
  <si>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</si>
  <si>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</si>
  <si>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</si>
  <si>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</si>
  <si>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</si>
  <si>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</si>
  <si>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</si>
  <si>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</si>
  <si>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</si>
  <si>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</si>
  <si>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</si>
  <si>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</si>
  <si>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</si>
  <si>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</si>
  <si>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</si>
  <si>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</si>
  <si>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</si>
  <si>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</si>
  <si>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</si>
  <si>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</si>
  <si>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</si>
  <si>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</si>
  <si>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</si>
  <si>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</si>
  <si>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</si>
  <si>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</si>
  <si>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</si>
  <si>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</si>
  <si>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</si>
  <si>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</si>
  <si>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</si>
  <si>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</si>
  <si>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</si>
  <si>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</si>
  <si>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</si>
  <si>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</si>
  <si>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</si>
  <si>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</si>
  <si>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</si>
  <si>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</si>
  <si>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</si>
  <si>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</si>
  <si>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</si>
  <si>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</si>
  <si>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</si>
  <si>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</si>
  <si>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</si>
  <si>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</si>
  <si>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</si>
  <si>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</si>
  <si>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</si>
  <si>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</si>
  <si>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</si>
  <si>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</si>
  <si>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</si>
  <si>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</si>
  <si>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</si>
  <si>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</si>
  <si>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</si>
  <si>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</si>
  <si>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</si>
  <si>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</si>
  <si>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</si>
  <si>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</si>
  <si>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</si>
  <si>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</si>
  <si>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</si>
  <si>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</si>
  <si>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</si>
  <si>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</si>
  <si>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</si>
  <si>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</si>
  <si>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</si>
  <si>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</si>
  <si>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</si>
  <si>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</si>
  <si>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</si>
  <si>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</si>
  <si>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</si>
  <si>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</si>
  <si>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</si>
  <si>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</si>
  <si>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</si>
  <si>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</si>
  <si>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</si>
  <si>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</si>
  <si>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</si>
  <si>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</si>
  <si>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</si>
  <si>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</si>
  <si>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</si>
  <si>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</si>
  <si>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</si>
  <si>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</si>
  <si>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</si>
  <si>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</si>
  <si>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</si>
  <si>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</si>
  <si>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</si>
  <si>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</si>
  <si>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</si>
  <si>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</si>
  <si>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</si>
  <si>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</si>
  <si>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</si>
  <si>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</si>
  <si>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</si>
  <si>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</si>
  <si>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</si>
  <si>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</si>
  <si>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</si>
  <si>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</si>
  <si>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</si>
  <si>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</si>
  <si>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</si>
  <si>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</si>
  <si>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</si>
  <si>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</si>
  <si>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</si>
  <si>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</si>
  <si>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</si>
  <si>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</si>
  <si>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</si>
  <si>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</si>
  <si>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</si>
  <si>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</si>
  <si>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</si>
  <si>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</si>
  <si>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</si>
  <si>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</si>
  <si>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</si>
  <si>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</si>
  <si>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</si>
  <si>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</si>
  <si>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</si>
  <si>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</si>
  <si>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</si>
  <si>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</si>
  <si>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</si>
  <si>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</si>
  <si>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</si>
  <si>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</si>
  <si>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</si>
  <si>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</si>
  <si>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</si>
  <si>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</si>
  <si>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</si>
  <si>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</si>
  <si>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</si>
  <si>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</si>
  <si>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</si>
  <si>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</si>
  <si>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</si>
  <si>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</si>
  <si>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</si>
  <si>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</si>
  <si>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</si>
  <si>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</si>
  <si>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</si>
  <si>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</si>
  <si>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</si>
  <si>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</si>
  <si>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</si>
  <si>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</si>
  <si>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</si>
  <si>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</si>
  <si>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</si>
  <si>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</si>
  <si>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</si>
  <si>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</si>
  <si>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</si>
  <si>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</si>
  <si>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</si>
  <si>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</si>
  <si>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</si>
  <si>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</si>
  <si>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</si>
  <si>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</si>
  <si>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</si>
  <si>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</si>
  <si>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</si>
  <si>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</si>
  <si>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</si>
  <si>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</si>
  <si>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</si>
  <si>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</si>
  <si>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</si>
  <si>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</si>
  <si>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</si>
  <si>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</si>
  <si>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</si>
  <si>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</si>
  <si>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</si>
  <si>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</si>
  <si>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</si>
  <si>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</si>
  <si>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</si>
  <si>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</si>
  <si>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</si>
  <si>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</si>
  <si>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</si>
  <si>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</si>
  <si>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</si>
  <si>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</si>
  <si>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</si>
  <si>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</si>
  <si>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</si>
  <si>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</si>
  <si>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</si>
  <si>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</si>
  <si>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</si>
  <si>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</si>
  <si>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</si>
  <si>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</si>
  <si>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</si>
  <si>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</si>
  <si>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</si>
  <si>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</si>
  <si>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</si>
  <si>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</si>
  <si>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</si>
  <si>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</si>
  <si>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</si>
  <si>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</si>
  <si>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</si>
  <si>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</si>
  <si>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</si>
  <si>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</si>
  <si>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</si>
  <si>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</si>
  <si>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</si>
  <si>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</si>
  <si>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</si>
  <si>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</si>
  <si>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</si>
  <si>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</si>
  <si>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</si>
  <si>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</si>
  <si>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</si>
  <si>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</si>
  <si>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</si>
  <si>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</si>
  <si>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</si>
  <si>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</si>
  <si>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</si>
  <si>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</si>
  <si>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</si>
  <si>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</si>
  <si>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</si>
  <si>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</si>
  <si>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</si>
  <si>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</si>
  <si>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</si>
  <si>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</si>
  <si>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</si>
  <si>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</si>
  <si>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</si>
  <si>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</si>
  <si>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</si>
  <si>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</si>
  <si>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</si>
  <si>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</si>
  <si>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</si>
  <si>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</si>
  <si>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</si>
  <si>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</si>
  <si>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</si>
  <si>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</si>
  <si>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</si>
  <si>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</si>
  <si>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</si>
  <si>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</si>
  <si>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</si>
  <si>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</si>
  <si>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</si>
  <si>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</si>
  <si>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</si>
  <si>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</si>
  <si>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</si>
  <si>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</si>
  <si>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</si>
  <si>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</si>
  <si>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</si>
  <si>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</si>
  <si>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</si>
  <si>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</si>
  <si>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</si>
  <si>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</si>
  <si>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</si>
  <si>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</si>
  <si>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</si>
  <si>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</si>
  <si>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</si>
  <si>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</si>
  <si>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</si>
  <si>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</si>
  <si>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</si>
  <si>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</si>
  <si>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</si>
  <si>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</si>
  <si>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</si>
  <si>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</si>
  <si>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</si>
  <si>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</si>
  <si>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</si>
  <si>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</si>
  <si>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</si>
  <si>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</si>
  <si>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</si>
  <si>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</si>
  <si>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</si>
  <si>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</si>
  <si>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</si>
  <si>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</si>
  <si>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</si>
  <si>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</si>
  <si>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</si>
  <si>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</si>
  <si>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</si>
  <si>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</si>
  <si>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</si>
  <si>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</si>
  <si>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</si>
  <si>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</si>
  <si>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</si>
  <si>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</si>
  <si>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</si>
  <si>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</si>
  <si>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</si>
  <si>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</si>
  <si>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</si>
  <si>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</si>
  <si>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</si>
  <si>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</si>
  <si>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</si>
  <si>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</si>
  <si>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</si>
  <si>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</si>
  <si>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</si>
  <si>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</si>
  <si>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</si>
  <si>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</si>
  <si>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</si>
  <si>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</si>
  <si>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</si>
  <si>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</si>
  <si>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</si>
  <si>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</si>
  <si>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</si>
  <si>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</si>
  <si>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</si>
  <si>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</si>
  <si>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</si>
  <si>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</si>
  <si>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</si>
  <si>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</si>
  <si>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</si>
  <si>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</si>
  <si>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</si>
  <si>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</si>
  <si>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</si>
  <si>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</si>
  <si>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</si>
  <si>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</si>
  <si>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</si>
  <si>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</si>
  <si>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</si>
  <si>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</si>
  <si>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</si>
  <si>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</si>
  <si>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</si>
  <si>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</si>
  <si>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</si>
  <si>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</si>
  <si>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</si>
  <si>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</si>
  <si>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</si>
  <si>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</si>
  <si>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</si>
  <si>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</si>
  <si>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</si>
  <si>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</si>
  <si>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</si>
  <si>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</si>
  <si>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</si>
  <si>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</si>
  <si>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</si>
  <si>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</si>
  <si>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</si>
  <si>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</si>
  <si>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</si>
  <si>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</si>
  <si>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</si>
  <si>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</si>
  <si>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</si>
  <si>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</si>
  <si>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</si>
  <si>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</si>
  <si>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</si>
  <si>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</si>
  <si>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</si>
  <si>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</si>
  <si>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</si>
  <si>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</si>
  <si>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</si>
  <si>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</si>
  <si>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</si>
  <si>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</si>
  <si>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</si>
  <si>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</si>
  <si>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</si>
  <si>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</si>
  <si>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</si>
  <si>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</si>
  <si>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</si>
  <si>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</si>
  <si>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</si>
  <si>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</si>
  <si>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</si>
  <si>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</si>
  <si>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</si>
  <si>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</si>
  <si>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</si>
  <si>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</si>
  <si>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</si>
  <si>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</si>
  <si>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</si>
  <si>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</si>
  <si>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</si>
  <si>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</si>
  <si>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</si>
  <si>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</si>
  <si>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</si>
  <si>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</si>
  <si>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</si>
  <si>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</si>
  <si>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</si>
  <si>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</si>
  <si>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</si>
  <si>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</si>
  <si>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</si>
  <si>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</si>
  <si>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</si>
  <si>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</si>
  <si>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</si>
  <si>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</si>
  <si>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</si>
  <si>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</si>
  <si>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</si>
  <si>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</si>
  <si>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</si>
  <si>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</si>
  <si>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</si>
  <si>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</si>
  <si>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</si>
  <si>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</si>
  <si>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</si>
  <si>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</si>
  <si>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</si>
  <si>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</si>
  <si>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</si>
  <si>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</si>
  <si>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</si>
  <si>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</si>
  <si>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</si>
  <si>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</si>
  <si>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</si>
  <si>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</si>
  <si>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</si>
  <si>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</si>
  <si>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</si>
  <si>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</si>
  <si>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</si>
  <si>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</si>
  <si>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</si>
  <si>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</si>
  <si>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</si>
  <si>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</si>
  <si>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</si>
  <si>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</si>
  <si>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</si>
  <si>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</si>
  <si>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</si>
  <si>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</si>
  <si>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</si>
  <si>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</si>
  <si>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</si>
  <si>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</si>
  <si>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</si>
  <si>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</si>
  <si>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</si>
  <si>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</si>
  <si>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</si>
  <si>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</si>
  <si>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</si>
  <si>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</si>
  <si>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</si>
  <si>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</si>
  <si>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</si>
  <si>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</si>
  <si>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</si>
  <si>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</si>
  <si>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</si>
  <si>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</si>
  <si>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</si>
  <si>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</si>
  <si>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</si>
  <si>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</si>
  <si>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</si>
  <si>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</si>
  <si>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</si>
  <si>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</si>
  <si>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</si>
  <si>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</si>
  <si>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</si>
  <si>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</si>
  <si>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</si>
  <si>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</si>
  <si>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</si>
  <si>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</si>
  <si>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</si>
  <si>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</si>
  <si>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</si>
  <si>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</si>
  <si>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</si>
  <si>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</si>
  <si>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</si>
  <si>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</si>
  <si>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</si>
  <si>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</si>
  <si>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</si>
  <si>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</si>
  <si>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</si>
  <si>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</si>
  <si>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</si>
  <si>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</si>
  <si>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</si>
  <si>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</si>
  <si>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</si>
  <si>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</si>
  <si>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</si>
  <si>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</si>
  <si>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</si>
  <si>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</si>
  <si>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</si>
  <si>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</si>
  <si>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</si>
  <si>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</si>
  <si>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</si>
  <si>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</si>
  <si>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</si>
  <si>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</si>
  <si>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</si>
  <si>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</si>
  <si>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</si>
  <si>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</si>
  <si>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</si>
  <si>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</si>
  <si>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</si>
  <si>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</si>
  <si>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</si>
  <si>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</si>
  <si>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</si>
  <si>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</si>
  <si>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</si>
  <si>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</si>
  <si>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</si>
  <si>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</si>
  <si>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</si>
  <si>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</si>
  <si>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</si>
  <si>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</si>
  <si>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</si>
  <si>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</si>
  <si>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</si>
  <si>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</si>
  <si>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</si>
  <si>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</si>
  <si>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</si>
  <si>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</si>
  <si>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</si>
  <si>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</si>
  <si>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</si>
  <si>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</si>
  <si>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</si>
  <si>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</si>
  <si>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</si>
  <si>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</si>
  <si>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</si>
  <si>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</si>
  <si>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</si>
  <si>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</si>
  <si>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</si>
  <si>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</si>
  <si>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</si>
  <si>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</si>
  <si>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</si>
  <si>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</si>
  <si>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</si>
  <si>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</si>
  <si>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</si>
  <si>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</si>
  <si>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</si>
  <si>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</si>
  <si>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</si>
  <si>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</si>
  <si>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</si>
  <si>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</si>
  <si>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</si>
  <si>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</si>
  <si>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</si>
  <si>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</si>
  <si>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</si>
  <si>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</si>
  <si>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</si>
  <si>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</si>
  <si>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</si>
  <si>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</si>
  <si>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</si>
  <si>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</si>
  <si>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</si>
  <si>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</si>
  <si>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</si>
  <si>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</si>
  <si>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</si>
  <si>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</si>
  <si>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</si>
  <si>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</si>
  <si>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</si>
  <si>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</si>
  <si>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</si>
  <si>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</si>
  <si>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</si>
  <si>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</si>
  <si>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</si>
  <si>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</si>
  <si>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</si>
  <si>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</si>
  <si>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</si>
  <si>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</si>
  <si>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</si>
  <si>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</si>
  <si>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</si>
  <si>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</si>
  <si>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</si>
  <si>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</si>
  <si>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</si>
  <si>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</si>
  <si>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</si>
  <si>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</si>
  <si>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</si>
  <si>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</si>
  <si>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</si>
  <si>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</si>
  <si>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</si>
  <si>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</si>
  <si>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</si>
  <si>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</si>
  <si>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</si>
  <si>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</si>
  <si>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</si>
  <si>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</si>
  <si>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</si>
  <si>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</si>
  <si>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</si>
  <si>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</si>
  <si>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</si>
  <si>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</si>
  <si>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</si>
  <si>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</si>
  <si>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</si>
  <si>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</si>
  <si>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</si>
  <si>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</si>
  <si>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</si>
  <si>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</si>
  <si>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</si>
  <si>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</si>
  <si>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</si>
  <si>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</si>
  <si>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</si>
  <si>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</si>
  <si>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</si>
  <si>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</si>
  <si>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</si>
  <si>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</si>
  <si>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</si>
  <si>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</si>
  <si>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</si>
  <si>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</si>
  <si>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</si>
  <si>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</si>
  <si>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</si>
  <si>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</si>
  <si>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</si>
  <si>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</si>
  <si>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</si>
  <si>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</si>
  <si>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</si>
  <si>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</si>
  <si>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</si>
  <si>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</si>
  <si>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</si>
  <si>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</si>
  <si>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</si>
  <si>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</si>
  <si>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</si>
  <si>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</si>
  <si>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</si>
  <si>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</si>
  <si>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</si>
  <si>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</si>
  <si>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</si>
  <si>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</si>
  <si>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</si>
  <si>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</si>
  <si>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</si>
  <si>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</si>
  <si>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</si>
  <si>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</si>
  <si>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</si>
  <si>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</si>
  <si>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</si>
  <si>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</si>
  <si>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</si>
  <si>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</si>
  <si>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</si>
  <si>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</si>
  <si>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</si>
  <si>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</si>
  <si>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</si>
  <si>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</si>
  <si>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</si>
  <si>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</si>
  <si>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</si>
  <si>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</si>
  <si>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</si>
  <si>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</si>
  <si>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</si>
  <si>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</si>
  <si>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</si>
  <si>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</si>
  <si>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</si>
  <si>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</si>
  <si>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</si>
  <si>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</si>
  <si>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</si>
  <si>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</si>
  <si>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</si>
  <si>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</si>
  <si>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</si>
  <si>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</si>
  <si>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</si>
  <si>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</si>
  <si>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</si>
  <si>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</si>
  <si>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</si>
  <si>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</si>
  <si>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</si>
  <si>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</si>
  <si>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</si>
  <si>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</si>
  <si>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</si>
  <si>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</si>
  <si>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</si>
  <si>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</si>
  <si>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</si>
  <si>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</si>
  <si>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</si>
  <si>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</si>
  <si>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</si>
  <si>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</si>
  <si>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</si>
  <si>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</si>
  <si>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</si>
  <si>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</si>
  <si>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</si>
  <si>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</si>
  <si>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</si>
  <si>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</si>
  <si>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</si>
  <si>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</si>
  <si>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</si>
  <si>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</si>
  <si>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</si>
  <si>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</si>
  <si>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</si>
  <si>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</si>
  <si>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</si>
  <si>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</si>
  <si>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</si>
  <si>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</si>
  <si>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</si>
  <si>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</si>
  <si>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</si>
  <si>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</si>
  <si>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</si>
  <si>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</si>
  <si>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</si>
  <si>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</si>
  <si>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</si>
  <si>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</si>
  <si>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</si>
  <si>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</si>
  <si>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</si>
  <si>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</si>
  <si>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</si>
  <si>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</si>
  <si>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</si>
  <si>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</si>
  <si>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</si>
  <si>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</si>
  <si>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</si>
  <si>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</si>
  <si>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</si>
  <si>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</si>
  <si>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</si>
  <si>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</si>
  <si>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</si>
  <si>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</si>
  <si>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</si>
  <si>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</si>
  <si>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</si>
  <si>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</si>
  <si>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</si>
  <si>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</si>
  <si>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</si>
  <si>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</si>
  <si>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</si>
  <si>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</si>
  <si>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</si>
  <si>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</si>
  <si>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</si>
  <si>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</si>
  <si>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</si>
  <si>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</si>
  <si>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</si>
  <si>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</si>
  <si>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</si>
  <si>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</si>
  <si>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</si>
  <si>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</si>
  <si>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</si>
  <si>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</si>
  <si>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</si>
  <si>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</si>
  <si>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</si>
  <si>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</si>
  <si>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</si>
  <si>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</si>
  <si>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</si>
  <si>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</si>
  <si>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</si>
  <si>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</si>
  <si>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</si>
  <si>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</si>
  <si>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</si>
  <si>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</si>
  <si>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</si>
  <si>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</si>
  <si>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</si>
  <si>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</si>
  <si>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</si>
  <si>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</si>
  <si>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</si>
  <si>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</si>
  <si>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</si>
  <si>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</si>
  <si>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</si>
  <si>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</si>
  <si>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</si>
  <si>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</si>
  <si>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</si>
  <si>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</si>
  <si>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</si>
  <si>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</si>
  <si>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</si>
  <si>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</si>
  <si>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</si>
  <si>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</si>
  <si>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</si>
  <si>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</si>
  <si>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</si>
  <si>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</si>
  <si>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</si>
  <si>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</si>
  <si>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</si>
  <si>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</si>
  <si>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</si>
  <si>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</si>
  <si>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</si>
  <si>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</si>
  <si>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</si>
  <si>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</si>
  <si>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</si>
  <si>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</si>
  <si>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</si>
  <si>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</si>
  <si>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</si>
  <si>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</si>
  <si>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</si>
  <si>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</si>
  <si>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</si>
  <si>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</si>
  <si>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</si>
  <si>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</si>
  <si>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</si>
  <si>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</si>
  <si>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</si>
  <si>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</si>
  <si>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</si>
  <si>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</si>
  <si>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</si>
  <si>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</si>
  <si>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</si>
  <si>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</si>
  <si>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</si>
  <si>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</si>
  <si>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</si>
  <si>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</si>
  <si>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</si>
  <si>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</si>
  <si>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</si>
  <si>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</si>
  <si>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</si>
  <si>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</si>
  <si>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</si>
  <si>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</si>
  <si>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</si>
  <si>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</si>
  <si>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</si>
  <si>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</si>
  <si>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</si>
  <si>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</si>
  <si>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</si>
  <si>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</si>
  <si>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</si>
  <si>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</si>
  <si>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</si>
  <si>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</si>
  <si>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</si>
  <si>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</si>
  <si>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</si>
  <si>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</si>
  <si>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</si>
  <si>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</si>
  <si>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</si>
  <si>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</si>
  <si>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</si>
  <si>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</si>
  <si>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</si>
  <si>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</si>
  <si>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</si>
  <si>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</si>
  <si>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</si>
  <si>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</si>
  <si>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</si>
  <si>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</si>
  <si>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</si>
  <si>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</si>
  <si>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</si>
  <si>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</si>
  <si>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</si>
  <si>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</si>
  <si>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</si>
  <si>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</si>
  <si>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</si>
  <si>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</si>
  <si>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</si>
  <si>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</si>
  <si>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</si>
  <si>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</si>
  <si>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</si>
  <si>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</si>
  <si>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</si>
  <si>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</si>
  <si>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</si>
  <si>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</si>
  <si>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</si>
  <si>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</si>
  <si>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</si>
  <si>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</si>
  <si>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</si>
  <si>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</si>
  <si>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</si>
  <si>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</si>
  <si>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</si>
  <si>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</si>
  <si>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</si>
  <si>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</si>
  <si>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</si>
  <si>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</si>
  <si>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</si>
  <si>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</si>
  <si>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</si>
  <si>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</si>
  <si>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</si>
  <si>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</si>
  <si>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</si>
  <si>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</si>
  <si>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</si>
  <si>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</si>
  <si>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</si>
  <si>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</si>
  <si>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</si>
  <si>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</si>
  <si>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</si>
  <si>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</si>
  <si>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</si>
  <si>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</si>
  <si>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</si>
  <si>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</si>
  <si>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</si>
  <si>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</si>
  <si>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</si>
  <si>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</si>
  <si>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</si>
  <si>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</si>
  <si>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</si>
  <si>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</si>
  <si>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</si>
  <si>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</si>
  <si>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</si>
  <si>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</si>
  <si>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</si>
  <si>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</si>
  <si>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</si>
  <si>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</si>
  <si>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</si>
  <si>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</si>
  <si>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</si>
  <si>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</si>
  <si>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</si>
  <si>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</si>
  <si>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</si>
  <si>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</si>
  <si>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</si>
  <si>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</si>
  <si>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</si>
  <si>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</si>
  <si>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</si>
  <si>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</si>
  <si>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</si>
  <si>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</si>
  <si>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</si>
  <si>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</si>
  <si>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</si>
  <si>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</si>
  <si>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</si>
  <si>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</si>
  <si>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</si>
  <si>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</si>
  <si>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</si>
  <si>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</si>
  <si>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</si>
  <si>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</si>
  <si>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</si>
  <si>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</si>
  <si>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</si>
  <si>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</si>
  <si>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</si>
  <si>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</si>
  <si>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</si>
  <si>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</si>
  <si>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</si>
  <si>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</si>
  <si>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</si>
  <si>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</si>
  <si>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</si>
  <si>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</si>
  <si>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</si>
  <si>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</si>
  <si>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</si>
  <si>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</si>
  <si>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</si>
  <si>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</si>
  <si>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</si>
  <si>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</si>
  <si>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</si>
  <si>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</si>
  <si>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</si>
  <si>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</si>
  <si>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</si>
  <si>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</si>
  <si>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</si>
  <si>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</si>
  <si>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</si>
  <si>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</si>
  <si>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</si>
  <si>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</si>
  <si>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</si>
  <si>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</si>
  <si>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</si>
  <si>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</si>
  <si>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</si>
  <si>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</si>
  <si>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</si>
  <si>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</si>
  <si>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</si>
  <si>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</si>
  <si>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</si>
  <si>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</si>
  <si>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</si>
  <si>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</si>
  <si>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</si>
  <si>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</si>
  <si>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</si>
  <si>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</si>
  <si>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</si>
  <si>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</si>
  <si>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</si>
  <si>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</si>
  <si>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</si>
  <si>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</si>
  <si>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</si>
  <si>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</si>
  <si>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</si>
  <si>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</si>
  <si>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</si>
  <si>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</si>
  <si>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</si>
  <si>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</si>
  <si>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</si>
  <si>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</si>
  <si>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</si>
  <si>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</si>
  <si>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</si>
  <si>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</si>
  <si>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</si>
  <si>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</si>
  <si>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</si>
  <si>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</si>
  <si>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</si>
  <si>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</si>
  <si>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</si>
  <si>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</si>
  <si>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</si>
  <si>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</si>
  <si>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</si>
  <si>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</si>
  <si>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</si>
  <si>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</si>
  <si>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</si>
  <si>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</si>
  <si>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</si>
  <si>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</si>
  <si>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</si>
  <si>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</si>
  <si>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</si>
  <si>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</si>
  <si>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</si>
  <si>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</si>
  <si>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</si>
  <si>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</si>
  <si>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</si>
  <si>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</si>
  <si>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</si>
  <si>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</si>
  <si>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</si>
  <si>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</si>
  <si>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</si>
  <si>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</si>
  <si>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</si>
  <si>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</si>
  <si>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</si>
  <si>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</si>
  <si>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</si>
  <si>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</si>
  <si>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</si>
  <si>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</si>
  <si>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</si>
  <si>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</si>
  <si>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</si>
  <si>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</si>
  <si>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</si>
  <si>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</si>
  <si>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</si>
  <si>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</si>
  <si>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</si>
  <si>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</si>
  <si>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</si>
  <si>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</si>
  <si>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</si>
  <si>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</si>
  <si>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</si>
  <si>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</si>
  <si>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</si>
  <si>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</si>
  <si>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</si>
  <si>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</si>
  <si>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</si>
  <si>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</si>
  <si>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</si>
  <si>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</si>
  <si>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</si>
  <si>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</si>
  <si>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</si>
  <si>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</si>
  <si>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</si>
  <si>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</si>
  <si>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</si>
  <si>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</si>
  <si>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</si>
  <si>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</si>
  <si>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</si>
  <si>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</si>
  <si>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</si>
  <si>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</si>
  <si>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</si>
  <si>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</si>
  <si>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</si>
  <si>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</si>
  <si>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</si>
  <si>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</si>
  <si>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</si>
  <si>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</si>
  <si>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</si>
  <si>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</si>
  <si>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</si>
  <si>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</si>
  <si>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</si>
  <si>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</si>
  <si>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</si>
  <si>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</si>
  <si>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</si>
  <si>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</si>
  <si>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</si>
  <si>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</si>
  <si>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</si>
  <si>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</si>
  <si>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</si>
  <si>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</si>
  <si>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</si>
  <si>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</si>
  <si>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</si>
  <si>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</si>
  <si>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</si>
  <si>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</si>
  <si>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</si>
  <si>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</si>
  <si>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</si>
  <si>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</si>
  <si>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</si>
  <si>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</si>
  <si>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</si>
  <si>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</si>
  <si>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</si>
  <si>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</si>
  <si>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</si>
  <si>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</si>
  <si>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</si>
  <si>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</si>
  <si>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</si>
  <si>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</si>
  <si>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</si>
  <si>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</si>
  <si>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</si>
  <si>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</si>
  <si>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</si>
  <si>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</si>
  <si>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</si>
  <si>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</si>
  <si>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</si>
  <si>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</si>
  <si>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</si>
  <si>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</si>
  <si>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</si>
  <si>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</si>
  <si>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</si>
  <si>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</si>
  <si>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</si>
  <si>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</si>
  <si>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</si>
  <si>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</si>
  <si>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</si>
  <si>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</si>
  <si>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</si>
  <si>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</si>
  <si>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</si>
  <si>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</si>
  <si>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</si>
  <si>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</si>
  <si>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</si>
  <si>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</si>
  <si>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</si>
  <si>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</si>
  <si>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</si>
  <si>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</si>
  <si>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</si>
  <si>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</si>
  <si>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</si>
  <si>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</si>
  <si>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</si>
  <si>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</si>
  <si>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</si>
  <si>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</si>
  <si>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</si>
  <si>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</si>
  <si>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</si>
  <si>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</si>
  <si>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</si>
  <si>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</si>
  <si>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</si>
  <si>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</si>
  <si>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</si>
  <si>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</si>
  <si>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</si>
  <si>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</si>
  <si>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</si>
  <si>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</si>
  <si>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</si>
  <si>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</si>
  <si>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</si>
  <si>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</si>
  <si>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</si>
  <si>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</si>
  <si>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</si>
  <si>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</si>
  <si>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</si>
  <si>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</si>
  <si>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</si>
  <si>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</si>
  <si>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</si>
  <si>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</si>
  <si>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</si>
  <si>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</si>
  <si>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</si>
  <si>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</si>
  <si>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</si>
  <si>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</si>
  <si>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</si>
  <si>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</si>
  <si>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</si>
  <si>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</si>
  <si>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</si>
  <si>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</si>
  <si>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</si>
  <si>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</si>
  <si>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</si>
  <si>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</si>
  <si>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</si>
  <si>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</si>
  <si>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</si>
  <si>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</si>
  <si>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</si>
  <si>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</si>
  <si>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</si>
  <si>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</si>
  <si>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</si>
  <si>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</si>
  <si>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</si>
  <si>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</si>
  <si>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</si>
  <si>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</si>
  <si>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</si>
  <si>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</si>
  <si>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</si>
  <si>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</si>
  <si>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</si>
  <si>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</si>
  <si>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</si>
  <si>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</si>
  <si>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</si>
  <si>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</si>
  <si>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</si>
  <si>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</si>
  <si>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</si>
  <si>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</si>
  <si>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</si>
  <si>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</si>
  <si>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</si>
  <si>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</si>
  <si>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</si>
  <si>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</si>
  <si>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</si>
  <si>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</si>
  <si>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</si>
  <si>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</si>
  <si>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</si>
  <si>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</si>
  <si>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</si>
  <si>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</si>
  <si>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</si>
  <si>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</si>
  <si>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</si>
  <si>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</si>
  <si>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</si>
  <si>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</si>
  <si>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</si>
  <si>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</si>
  <si>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</si>
  <si>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</si>
  <si>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</si>
  <si>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</si>
  <si>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</si>
  <si>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</si>
  <si>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</si>
  <si>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</si>
  <si>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</si>
  <si>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</si>
  <si>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</si>
  <si>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</si>
  <si>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</si>
  <si>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</si>
  <si>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</si>
  <si>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</si>
  <si>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</si>
  <si>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</si>
  <si>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</si>
  <si>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</si>
  <si>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</si>
  <si>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</si>
  <si>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</si>
  <si>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</si>
  <si>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</si>
  <si>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</si>
  <si>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</si>
  <si>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</si>
  <si>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</si>
  <si>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</si>
  <si>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</si>
  <si>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</si>
  <si>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</si>
  <si>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</si>
  <si>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</si>
  <si>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</si>
  <si>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</si>
  <si>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</si>
  <si>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</si>
  <si>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</si>
  <si>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</si>
  <si>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</si>
  <si>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</si>
  <si>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</si>
  <si>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</si>
  <si>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</si>
  <si>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</si>
  <si>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</si>
  <si>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</si>
  <si>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</si>
  <si>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</si>
  <si>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</si>
  <si>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</si>
  <si>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</si>
  <si>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</si>
  <si>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</si>
  <si>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</si>
  <si>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</si>
  <si>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</si>
  <si>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</si>
  <si>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</si>
  <si>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</si>
  <si>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</si>
  <si>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</si>
  <si>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</si>
  <si>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</si>
  <si>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</si>
  <si>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</si>
  <si>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</si>
  <si>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</si>
  <si>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</si>
  <si>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</si>
  <si>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</si>
  <si>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</si>
  <si>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</si>
  <si>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</si>
  <si>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</si>
  <si>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</si>
  <si>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</si>
  <si>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</si>
  <si>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</si>
  <si>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</si>
  <si>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</si>
  <si>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</si>
  <si>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</si>
  <si>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</si>
  <si>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</si>
  <si>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</si>
  <si>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</si>
  <si>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</si>
  <si>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</si>
  <si>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</si>
  <si>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</si>
  <si>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</si>
  <si>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</si>
  <si>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</si>
  <si>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</si>
  <si>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</si>
  <si>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</si>
  <si>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</si>
  <si>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</si>
  <si>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</si>
  <si>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</si>
  <si>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</si>
  <si>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</si>
  <si>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</si>
  <si>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</si>
  <si>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</si>
  <si>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</si>
  <si>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</si>
  <si>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</si>
  <si>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</si>
  <si>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</si>
  <si>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</si>
  <si>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</si>
  <si>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</si>
  <si>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</si>
  <si>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</si>
  <si>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</si>
  <si>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</si>
  <si>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</si>
  <si>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</si>
  <si>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</si>
  <si>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</si>
  <si>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</si>
  <si>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</si>
  <si>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</si>
  <si>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</si>
  <si>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</si>
  <si>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</si>
  <si>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</si>
  <si>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</si>
  <si>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</si>
  <si>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</si>
  <si>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</si>
  <si>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</si>
  <si>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</si>
  <si>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</si>
  <si>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</si>
  <si>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</si>
  <si>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</si>
  <si>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</si>
  <si>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</si>
  <si>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</si>
  <si>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</si>
  <si>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</si>
  <si>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</si>
  <si>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</si>
  <si>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</si>
  <si>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</si>
  <si>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</si>
  <si>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</si>
  <si>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</si>
  <si>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</si>
  <si>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</si>
  <si>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</si>
  <si>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</si>
  <si>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</si>
  <si>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</si>
  <si>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</si>
  <si>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</si>
  <si>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</si>
  <si>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</si>
  <si>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</si>
  <si>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</si>
  <si>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</si>
  <si>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</si>
  <si>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</si>
  <si>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</si>
  <si>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</si>
  <si>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</si>
  <si>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</si>
  <si>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</si>
  <si>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</si>
  <si>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</si>
  <si>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</si>
  <si>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</si>
  <si>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</si>
  <si>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</si>
  <si>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</si>
  <si>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</si>
  <si>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</si>
  <si>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</si>
  <si>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</si>
  <si>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</si>
  <si>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</si>
  <si>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</si>
  <si>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</si>
  <si>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</si>
  <si>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</si>
  <si>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</si>
  <si>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</si>
  <si>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</si>
  <si>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</si>
  <si>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</si>
  <si>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</si>
  <si>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</si>
  <si>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</si>
  <si>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</si>
  <si>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</si>
  <si>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</si>
  <si>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</si>
  <si>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</si>
  <si>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</si>
  <si>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</si>
  <si>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</si>
  <si>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</si>
  <si>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</si>
  <si>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</si>
  <si>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</si>
  <si>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</si>
  <si>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</si>
  <si>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</si>
  <si>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</si>
  <si>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</si>
  <si>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</si>
  <si>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</si>
  <si>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</si>
  <si>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</si>
  <si>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</si>
  <si>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</si>
  <si>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</si>
  <si>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</si>
  <si>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</si>
  <si>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</si>
  <si>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</si>
  <si>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</si>
  <si>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</si>
  <si>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</si>
  <si>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</si>
  <si>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</si>
  <si>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</si>
  <si>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</si>
  <si>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</si>
  <si>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</si>
  <si>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</si>
  <si>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</si>
  <si>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</si>
  <si>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</si>
  <si>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</si>
  <si>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</si>
  <si>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</si>
  <si>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</si>
  <si>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</si>
  <si>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</si>
  <si>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</si>
  <si>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</si>
  <si>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</si>
  <si>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</si>
  <si>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</si>
  <si>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</si>
  <si>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</si>
  <si>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</si>
  <si>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</si>
  <si>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</si>
  <si>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</si>
  <si>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</si>
  <si>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</si>
  <si>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</si>
  <si>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</si>
  <si>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</si>
  <si>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</si>
  <si>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</si>
  <si>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</si>
  <si>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</si>
  <si>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</si>
  <si>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</si>
  <si>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</si>
  <si>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</si>
  <si>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</si>
  <si>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</si>
  <si>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</si>
  <si>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</si>
  <si>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</si>
  <si>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</si>
  <si>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</si>
  <si>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</si>
  <si>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</si>
  <si>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</si>
  <si>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</si>
  <si>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</si>
  <si>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</si>
  <si>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</si>
  <si>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</si>
  <si>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</si>
  <si>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</si>
  <si>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</si>
  <si>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</si>
  <si>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</si>
  <si>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</si>
  <si>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</si>
  <si>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</si>
  <si>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</si>
  <si>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</si>
  <si>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</si>
  <si>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</si>
  <si>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</si>
  <si>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</si>
  <si>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</si>
  <si>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</si>
  <si>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</si>
  <si>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</si>
  <si>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</si>
  <si>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</si>
  <si>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</si>
  <si>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</si>
  <si>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</si>
  <si>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</si>
  <si>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</si>
  <si>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</si>
  <si>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</si>
  <si>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</si>
  <si>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</si>
  <si>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</si>
  <si>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</si>
  <si>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</si>
  <si>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</si>
  <si>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</si>
  <si>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</si>
  <si>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</si>
  <si>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</si>
  <si>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</si>
  <si>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</si>
  <si>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</si>
  <si>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</si>
  <si>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</si>
  <si>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</si>
  <si>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</si>
  <si>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</si>
  <si>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</si>
  <si>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</si>
  <si>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</si>
  <si>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</si>
  <si>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</si>
  <si>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</si>
  <si>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</si>
  <si>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</si>
  <si>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</si>
  <si>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</si>
  <si>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</si>
  <si>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</si>
  <si>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</si>
  <si>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</si>
  <si>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</si>
  <si>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</si>
  <si>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</si>
  <si>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</si>
  <si>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</si>
  <si>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</si>
  <si>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</si>
  <si>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</si>
  <si>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</si>
  <si>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</si>
  <si>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</si>
  <si>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</si>
  <si>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</si>
  <si>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</si>
  <si>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</si>
  <si>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</si>
  <si>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</si>
  <si>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</si>
  <si>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</si>
  <si>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</si>
  <si>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</si>
  <si>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</si>
  <si>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</si>
  <si>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</si>
  <si>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</si>
  <si>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</si>
  <si>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</si>
  <si>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</si>
  <si>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</si>
  <si>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</si>
  <si>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</si>
  <si>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</si>
  <si>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</si>
  <si>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</si>
  <si>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</si>
  <si>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</si>
  <si>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</si>
  <si>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</si>
  <si>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</si>
  <si>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</si>
  <si>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</si>
  <si>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</si>
  <si>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</si>
  <si>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</si>
  <si>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</si>
  <si>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</si>
  <si>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</si>
  <si>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</si>
  <si>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</si>
  <si>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</si>
  <si>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</si>
  <si>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</si>
  <si>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</si>
  <si>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</si>
  <si>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</si>
  <si>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</si>
  <si>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</si>
  <si>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</si>
  <si>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</si>
  <si>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</si>
  <si>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</si>
  <si>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</si>
  <si>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</si>
  <si>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</si>
  <si>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</si>
  <si>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</si>
  <si>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</si>
  <si>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</si>
  <si>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</si>
  <si>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</si>
  <si>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</si>
  <si>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</si>
  <si>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</si>
  <si>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</si>
  <si>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</si>
  <si>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</si>
  <si>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</si>
  <si>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</si>
  <si>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</si>
  <si>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</si>
  <si>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</si>
  <si>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</si>
  <si>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</si>
  <si>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</si>
  <si>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</si>
  <si>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</si>
  <si>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</si>
  <si>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</si>
  <si>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</si>
  <si>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</si>
  <si>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</si>
  <si>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</si>
  <si>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</si>
  <si>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</si>
  <si>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</si>
  <si>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</si>
  <si>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</si>
  <si>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</si>
  <si>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</si>
  <si>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</si>
  <si>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</si>
  <si>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</si>
  <si>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</si>
  <si>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</si>
  <si>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</si>
  <si>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</si>
  <si>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</si>
  <si>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</si>
  <si>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</si>
  <si>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</si>
  <si>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</si>
  <si>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</si>
  <si>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</si>
  <si>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</si>
  <si>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</si>
  <si>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</si>
  <si>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</si>
  <si>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</si>
  <si>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</si>
  <si>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</si>
  <si>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</si>
  <si>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</si>
  <si>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</si>
  <si>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</si>
  <si>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</si>
  <si>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</si>
  <si>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</si>
  <si>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</si>
  <si>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</si>
  <si>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</si>
  <si>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</si>
  <si>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</si>
  <si>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</si>
  <si>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</si>
  <si>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</si>
  <si>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</si>
  <si>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</si>
  <si>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</si>
  <si>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</si>
  <si>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</si>
  <si>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</si>
  <si>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</si>
  <si>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</si>
  <si>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</si>
  <si>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</si>
  <si>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</si>
  <si>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</si>
  <si>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</si>
  <si>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</si>
  <si>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</si>
  <si>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</si>
  <si>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</si>
  <si>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</si>
  <si>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</si>
  <si>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</si>
  <si>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</si>
  <si>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</si>
  <si>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</si>
  <si>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</si>
  <si>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</si>
  <si>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</si>
  <si>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</si>
  <si>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</si>
  <si>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</si>
  <si>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</si>
  <si>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</si>
  <si>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</si>
  <si>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</si>
  <si>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</si>
  <si>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</si>
  <si>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</si>
  <si>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</si>
  <si>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</si>
  <si>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</si>
  <si>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</si>
  <si>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</si>
  <si>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</si>
  <si>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</si>
  <si>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</si>
  <si>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</si>
  <si>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</si>
  <si>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</si>
  <si>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</si>
  <si>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</si>
  <si>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</si>
  <si>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</si>
  <si>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</si>
  <si>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</si>
  <si>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</si>
  <si>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</si>
  <si>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</si>
  <si>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</si>
  <si>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</si>
  <si>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</si>
  <si>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</si>
  <si>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</si>
  <si>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</si>
  <si>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</si>
  <si>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</si>
  <si>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</si>
  <si>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</si>
  <si>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</si>
  <si>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</si>
  <si>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</si>
  <si>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</si>
  <si>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</si>
  <si>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</si>
  <si>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</si>
  <si>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</si>
  <si>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</si>
  <si>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</si>
  <si>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</si>
  <si>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</si>
  <si>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</si>
  <si>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</si>
  <si>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</si>
  <si>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</si>
  <si>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</si>
  <si>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</si>
  <si>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</si>
  <si>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</si>
  <si>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</si>
  <si>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</si>
  <si>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</si>
  <si>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</si>
  <si>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</si>
  <si>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</si>
  <si>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</si>
  <si>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</si>
  <si>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</si>
  <si>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</si>
  <si>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</si>
  <si>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</si>
  <si>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</si>
  <si>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</si>
  <si>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</si>
  <si>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</si>
  <si>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</si>
  <si>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</si>
  <si>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</si>
  <si>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</si>
  <si>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</si>
  <si>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</si>
  <si>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</si>
  <si>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</si>
  <si>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</si>
  <si>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</si>
  <si>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</si>
  <si>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</si>
  <si>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</si>
  <si>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</si>
  <si>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</si>
  <si>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</si>
  <si>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</si>
  <si>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</si>
  <si>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</si>
  <si>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</si>
  <si>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</si>
  <si>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</si>
  <si>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</si>
  <si>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</si>
  <si>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</si>
  <si>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</si>
  <si>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</si>
  <si>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</si>
  <si>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</si>
  <si>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</si>
  <si>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</si>
  <si>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</si>
  <si>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</si>
  <si>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</si>
  <si>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</si>
  <si>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</si>
  <si>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</si>
  <si>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</si>
  <si>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</si>
  <si>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</si>
  <si>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</si>
  <si>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</si>
  <si>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</si>
  <si>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</si>
  <si>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</si>
  <si>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</si>
  <si>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</si>
  <si>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</si>
  <si>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</si>
  <si>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</si>
  <si>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</si>
  <si>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</si>
  <si>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</si>
  <si>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</si>
  <si>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</si>
  <si>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</si>
  <si>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</si>
  <si>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</si>
  <si>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</si>
  <si>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</si>
  <si>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</si>
  <si>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</si>
  <si>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</si>
  <si>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</si>
  <si>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</si>
  <si>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</si>
  <si>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</si>
  <si>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</si>
  <si>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</si>
  <si>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</si>
  <si>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</si>
  <si>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</si>
  <si>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</si>
  <si>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</si>
  <si>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</si>
  <si>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</si>
  <si>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</si>
  <si>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</si>
  <si>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</si>
  <si>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</si>
  <si>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</si>
  <si>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</si>
  <si>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</si>
  <si>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</si>
  <si>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</si>
  <si>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</si>
  <si>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</si>
  <si>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</si>
  <si>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</si>
  <si>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</si>
  <si>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</si>
  <si>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</si>
  <si>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</si>
  <si>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</si>
  <si>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</si>
  <si>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</si>
  <si>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</si>
  <si>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</si>
  <si>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</si>
  <si>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</si>
  <si>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</si>
  <si>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</si>
  <si>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</si>
  <si>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</si>
  <si>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</si>
  <si>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</si>
  <si>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</si>
  <si>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</si>
  <si>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</si>
  <si>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</si>
  <si>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</si>
  <si>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</si>
  <si>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</si>
  <si>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</si>
  <si>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</si>
  <si>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</si>
  <si>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</si>
  <si>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</si>
  <si>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</si>
  <si>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</si>
  <si>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</si>
  <si>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</si>
  <si>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</si>
  <si>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</si>
  <si>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</si>
  <si>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</si>
  <si>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</si>
  <si>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</si>
  <si>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</si>
  <si>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</si>
  <si>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</si>
  <si>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</si>
  <si>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</si>
  <si>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</si>
  <si>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</si>
  <si>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</si>
  <si>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</si>
  <si>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</si>
  <si>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</si>
  <si>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</si>
  <si>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</si>
  <si>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</si>
  <si>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</si>
  <si>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</si>
  <si>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</si>
  <si>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</si>
  <si>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</si>
  <si>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</si>
  <si>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</si>
  <si>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</si>
  <si>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</si>
  <si>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</si>
  <si>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</si>
  <si>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</si>
  <si>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</si>
  <si>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</si>
  <si>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</si>
  <si>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</si>
  <si>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</si>
  <si>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</si>
  <si>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</si>
  <si>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</si>
  <si>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</si>
  <si>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</si>
  <si>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</si>
  <si>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</si>
  <si>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</si>
  <si>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</si>
  <si>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</si>
  <si>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</si>
  <si>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</si>
  <si>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</si>
  <si>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</si>
  <si>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</si>
  <si>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</si>
  <si>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</si>
  <si>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</si>
  <si>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</si>
  <si>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</si>
  <si>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</si>
  <si>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</si>
  <si>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</si>
  <si>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</si>
  <si>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</si>
  <si>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</si>
  <si>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</si>
  <si>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</si>
  <si>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</si>
  <si>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</si>
  <si>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</si>
  <si>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</si>
  <si>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</si>
  <si>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</si>
  <si>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</si>
  <si>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</si>
  <si>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</si>
  <si>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</si>
  <si>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</si>
  <si>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</si>
  <si>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</si>
  <si>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</si>
  <si>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</si>
  <si>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</si>
  <si>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</si>
  <si>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</si>
  <si>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</si>
  <si>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</si>
  <si>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</si>
  <si>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</si>
  <si>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</si>
  <si>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</si>
  <si>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</si>
  <si>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</si>
  <si>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</si>
  <si>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</si>
  <si>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</si>
  <si>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</si>
  <si>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</si>
  <si>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</si>
  <si>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</si>
  <si>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</si>
  <si>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</si>
  <si>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</si>
  <si>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</si>
  <si>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</si>
  <si>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</si>
  <si>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</si>
  <si>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</si>
  <si>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</si>
  <si>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</si>
  <si>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</si>
  <si>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</si>
  <si>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</si>
  <si>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</si>
  <si>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</si>
  <si>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</si>
  <si>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</si>
  <si>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</si>
  <si>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</si>
  <si>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</si>
  <si>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</si>
  <si>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</si>
  <si>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</si>
  <si>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</si>
  <si>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</si>
  <si>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</si>
  <si>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</si>
  <si>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</si>
  <si>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</si>
  <si>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</si>
  <si>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</si>
  <si>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</si>
  <si>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</si>
  <si>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</si>
  <si>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</si>
  <si>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</si>
  <si>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</si>
  <si>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</si>
  <si>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</si>
  <si>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</si>
  <si>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</si>
  <si>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</si>
  <si>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</si>
  <si>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</si>
  <si>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</si>
  <si>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</si>
  <si>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</si>
  <si>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</si>
  <si>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</si>
  <si>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</si>
  <si>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</si>
  <si>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</si>
  <si>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</si>
  <si>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</si>
  <si>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</si>
  <si>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</si>
  <si>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</si>
  <si>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</si>
  <si>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</si>
  <si>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</si>
  <si>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</si>
  <si>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</si>
  <si>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</si>
  <si>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</si>
  <si>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</si>
  <si>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</si>
  <si>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</si>
  <si>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</si>
  <si>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</si>
  <si>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</si>
  <si>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</si>
  <si>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</si>
  <si>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</si>
  <si>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</si>
  <si>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</si>
  <si>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</si>
  <si>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</si>
  <si>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</si>
  <si>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</si>
  <si>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</si>
  <si>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</si>
  <si>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</si>
  <si>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</si>
  <si>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</si>
  <si>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</si>
  <si>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</si>
  <si>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</si>
  <si>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</si>
  <si>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</si>
  <si>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</si>
  <si>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</si>
  <si>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</si>
  <si>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</si>
  <si>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</si>
  <si>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</si>
  <si>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</si>
  <si>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</si>
  <si>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</si>
  <si>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</si>
  <si>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</si>
  <si>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</si>
  <si>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</si>
  <si>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</si>
  <si>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</si>
  <si>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</si>
  <si>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</si>
  <si>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</si>
  <si>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</si>
  <si>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</si>
  <si>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</si>
  <si>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</si>
  <si>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</si>
  <si>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</si>
  <si>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</si>
  <si>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</si>
  <si>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</si>
  <si>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</si>
  <si>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</si>
  <si>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</si>
  <si>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</si>
  <si>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</si>
  <si>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</si>
  <si>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</si>
  <si>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</si>
  <si>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</si>
  <si>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</si>
  <si>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</si>
  <si>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</si>
  <si>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</si>
  <si>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</si>
  <si>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</si>
  <si>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</si>
  <si>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</si>
  <si>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</si>
  <si>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</si>
  <si>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</si>
  <si>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</si>
  <si>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</si>
  <si>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</si>
  <si>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</si>
  <si>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</si>
  <si>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</si>
  <si>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</si>
  <si>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</si>
  <si>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</si>
  <si>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</si>
  <si>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</si>
  <si>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</si>
  <si>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</si>
  <si>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</si>
  <si>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</si>
  <si>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</si>
  <si>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</si>
  <si>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</si>
  <si>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</si>
  <si>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</si>
  <si>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</si>
  <si>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</si>
  <si>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</si>
  <si>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</si>
  <si>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</si>
  <si>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</si>
  <si>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</si>
  <si>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</si>
  <si>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</si>
  <si>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</si>
  <si>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</si>
  <si>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</si>
  <si>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</si>
  <si>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</si>
  <si>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</si>
  <si>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</si>
  <si>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</si>
  <si>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</si>
  <si>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</si>
  <si>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</si>
  <si>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</si>
  <si>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</si>
  <si>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</si>
  <si>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</si>
  <si>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</si>
  <si>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</si>
  <si>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</si>
  <si>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</si>
  <si>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</si>
  <si>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</si>
  <si>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</si>
  <si>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</si>
  <si>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</si>
  <si>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</si>
  <si>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</si>
  <si>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</si>
  <si>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</si>
  <si>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</si>
  <si>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</si>
  <si>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</si>
  <si>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</si>
  <si>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</si>
  <si>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</si>
  <si>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</si>
  <si>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</si>
  <si>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</si>
  <si>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</si>
  <si>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</si>
  <si>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</si>
  <si>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</si>
  <si>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</si>
  <si>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</si>
  <si>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</si>
  <si>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</si>
  <si>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</si>
  <si>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</si>
  <si>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</si>
  <si>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</si>
  <si>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</si>
  <si>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</si>
  <si>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</si>
  <si>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</si>
  <si>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</si>
  <si>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</si>
  <si>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</si>
  <si>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</si>
  <si>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</si>
  <si>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</si>
  <si>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</si>
  <si>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</si>
  <si>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</si>
  <si>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</si>
  <si>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</si>
  <si>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</si>
  <si>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</si>
  <si>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</si>
  <si>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</si>
  <si>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</si>
  <si>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</si>
  <si>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</si>
  <si>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</si>
  <si>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</si>
  <si>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</si>
  <si>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</si>
  <si>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</si>
  <si>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</si>
  <si>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</si>
  <si>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</si>
  <si>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</si>
  <si>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</si>
  <si>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</si>
  <si>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</si>
  <si>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</si>
  <si>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</si>
  <si>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</si>
  <si>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</si>
  <si>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</si>
  <si>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</si>
  <si>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</si>
  <si>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</si>
  <si>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</si>
  <si>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</si>
  <si>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</si>
  <si>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</si>
  <si>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</si>
  <si>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</si>
  <si>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</si>
  <si>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</si>
  <si>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</si>
  <si>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</si>
  <si>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</si>
  <si>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</si>
  <si>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</si>
  <si>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</si>
  <si>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</si>
  <si>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</si>
  <si>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</si>
  <si>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</si>
  <si>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</si>
  <si>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</si>
  <si>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</si>
  <si>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</si>
  <si>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</si>
  <si>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</si>
  <si>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</si>
  <si>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</si>
  <si>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</si>
  <si>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</si>
  <si>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</si>
  <si>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</si>
  <si>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</si>
  <si>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</si>
  <si>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</si>
  <si>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</si>
  <si>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</si>
  <si>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</si>
  <si>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</si>
  <si>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</si>
  <si>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</si>
  <si>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</si>
  <si>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</si>
  <si>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</si>
  <si>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</si>
  <si>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</si>
  <si>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</si>
  <si>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</si>
  <si>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</si>
  <si>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</si>
  <si>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</si>
  <si>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</si>
  <si>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</si>
  <si>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</si>
  <si>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</si>
  <si>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</si>
  <si>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</si>
  <si>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</si>
  <si>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</si>
  <si>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</si>
  <si>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</si>
  <si>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</si>
  <si>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</si>
  <si>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</si>
  <si>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</si>
  <si>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</si>
  <si>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</si>
  <si>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</si>
  <si>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</si>
  <si>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</si>
  <si>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</si>
  <si>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</si>
  <si>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</si>
  <si>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</si>
  <si>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</si>
  <si>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</si>
  <si>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</si>
  <si>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</si>
  <si>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</si>
  <si>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</si>
  <si>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</si>
  <si>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</si>
  <si>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</si>
  <si>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</si>
  <si>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</si>
  <si>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</si>
  <si>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</si>
  <si>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</si>
  <si>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</si>
  <si>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</si>
  <si>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</si>
  <si>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</si>
  <si>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</si>
  <si>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</si>
  <si>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</si>
  <si>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</si>
  <si>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</si>
  <si>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</si>
  <si>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</si>
  <si>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</si>
  <si>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</si>
  <si>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</si>
  <si>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</si>
  <si>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</si>
  <si>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</si>
  <si>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</si>
  <si>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</si>
  <si>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</si>
  <si>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</si>
  <si>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</si>
  <si>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</si>
  <si>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</si>
  <si>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</si>
  <si>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</si>
  <si>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</si>
  <si>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</si>
  <si>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</si>
  <si>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</si>
  <si>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</si>
  <si>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</si>
  <si>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</si>
  <si>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</si>
  <si>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</si>
  <si>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</si>
  <si>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</si>
  <si>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</si>
  <si>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</si>
  <si>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</si>
  <si>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</si>
  <si>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</si>
  <si>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</si>
  <si>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</si>
  <si>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</si>
  <si>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</si>
  <si>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</si>
  <si>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Challenge Electronics</t>
  </si>
  <si>
    <t>All products supplied by Challenge Electronics, to the best of our knowledge, coform to the following.</t>
  </si>
  <si>
    <t>15-7725524</t>
  </si>
  <si>
    <t>Dun &amp; Bradstreet</t>
  </si>
  <si>
    <t>95 East Jefryn Blvd; Deer Park, NY 11729</t>
  </si>
  <si>
    <t>Joshua Klyman</t>
  </si>
  <si>
    <t>jklyman@challelec.com</t>
  </si>
  <si>
    <t>16315952217</t>
  </si>
  <si>
    <t>Engineering Director</t>
  </si>
  <si>
    <t>Tantalum used within few units containing full circuitry with tantalum capacitors</t>
  </si>
  <si>
    <t>Used when requested for electrical application</t>
  </si>
  <si>
    <t>Qiaokou</t>
  </si>
  <si>
    <t>Penang</t>
  </si>
  <si>
    <t>Yantai</t>
  </si>
  <si>
    <t>KOREA (REPUBLIC OF)</t>
  </si>
  <si>
    <t>Seoul</t>
  </si>
  <si>
    <t>Hesse</t>
  </si>
  <si>
    <t>https://challengeleectronics.com/engineering/quality-management/eicc/?ceel=cmrt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</si>
</sst>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5">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0000"/>
        </patternFill>
      </fill>
    </dxf>
    <dxf>
      <font>
        <condense val="0"/>
        <extend val="0"/>
        <color indexed="10"/>
      </font>
    </dxf>
    <dxf>
      <fill>
        <patternFill>
          <bgColor rgb="FFFFFF00"/>
        </patternFill>
      </fill>
    </dxf>
    <dxf>
      <font>
        <condense val="0"/>
        <extend val="0"/>
        <color indexed="10"/>
      </font>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FF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ill>
        <patternFill>
          <bgColor indexed="13"/>
        </patternFill>
      </fill>
    </dxf>
    <dxf>
      <fill>
        <patternFill>
          <bgColor indexed="13"/>
        </patternFill>
      </fill>
    </dxf>
    <dxf>
      <fill>
        <patternFill>
          <bgColor rgb="FF5F5F5F"/>
        </patternFill>
      </fill>
    </dxf>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zoomScaleNormal="100" workbookViewId="0">
      <pane xSplit="1" ySplit="11" topLeftCell="B46"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2"/>
      <c r="B2" s="38" t="s">
        <v>1294</v>
      </c>
      <c r="C2" s="36"/>
      <c r="D2" s="241"/>
      <c r="E2" s="3"/>
      <c r="F2" s="36"/>
      <c r="G2" s="34"/>
    </row>
    <row r="3" spans="1:7">
      <c r="A3" s="332"/>
      <c r="B3" s="5" t="s">
        <v>1283</v>
      </c>
      <c r="C3" s="6"/>
      <c r="D3" s="242"/>
      <c r="E3" s="3"/>
      <c r="F3" s="6"/>
      <c r="G3" s="34"/>
    </row>
    <row r="4" spans="1:7" ht="15.75">
      <c r="A4" s="332"/>
      <c r="B4" s="41" t="s">
        <v>1296</v>
      </c>
      <c r="C4" s="7"/>
      <c r="D4" s="243"/>
      <c r="E4" s="3"/>
      <c r="F4" s="7"/>
      <c r="G4" s="34"/>
    </row>
    <row r="5" spans="1:7">
      <c r="A5" s="332"/>
      <c r="B5" s="40" t="s">
        <v>1531</v>
      </c>
      <c r="C5" s="4"/>
      <c r="D5" s="244"/>
      <c r="E5" s="3"/>
      <c r="F5" s="4"/>
      <c r="G5" s="34"/>
    </row>
    <row r="6" spans="1:7">
      <c r="A6" s="332"/>
      <c r="B6" s="8"/>
      <c r="C6" s="8"/>
      <c r="D6" s="245"/>
      <c r="E6" s="8"/>
      <c r="F6" s="8"/>
      <c r="G6" s="34"/>
    </row>
    <row r="7" spans="1:7">
      <c r="A7" s="332"/>
      <c r="B7" s="8"/>
      <c r="C7" s="8"/>
      <c r="D7" s="245"/>
      <c r="E7" s="8"/>
      <c r="F7" s="8"/>
      <c r="G7" s="34"/>
    </row>
    <row r="8" spans="1:7">
      <c r="A8" s="332"/>
      <c r="B8" s="8"/>
      <c r="C8" s="8"/>
      <c r="D8" s="245"/>
      <c r="E8" s="8"/>
      <c r="F8" s="8"/>
      <c r="G8" s="34"/>
    </row>
    <row r="9" spans="1:7">
      <c r="A9" s="332"/>
      <c r="B9" s="335" t="s">
        <v>1297</v>
      </c>
      <c r="C9" s="335"/>
      <c r="D9" s="335"/>
      <c r="E9" s="335"/>
      <c r="F9" s="335"/>
      <c r="G9" s="34"/>
    </row>
    <row r="10" spans="1:7" ht="27" customHeight="1">
      <c r="A10" s="332"/>
      <c r="B10" s="336" t="s">
        <v>720</v>
      </c>
      <c r="C10" s="336"/>
      <c r="D10" s="336"/>
      <c r="E10" s="336"/>
      <c r="F10" s="336"/>
      <c r="G10" s="34"/>
    </row>
    <row r="11" spans="1:7" ht="27" customHeight="1">
      <c r="A11" s="332"/>
      <c r="B11" s="337"/>
      <c r="C11" s="337"/>
      <c r="D11" s="337"/>
      <c r="E11" s="337"/>
      <c r="F11" s="337"/>
      <c r="G11" s="34"/>
    </row>
    <row r="12" spans="1:7" ht="16.5">
      <c r="A12" s="332"/>
      <c r="B12" s="42" t="s">
        <v>1295</v>
      </c>
      <c r="C12" s="43" t="s">
        <v>1298</v>
      </c>
      <c r="D12" s="246" t="s">
        <v>1299</v>
      </c>
      <c r="E12" s="43" t="s">
        <v>993</v>
      </c>
      <c r="F12" s="43" t="s">
        <v>994</v>
      </c>
      <c r="G12" s="34"/>
    </row>
    <row r="13" spans="1:7" ht="33.75">
      <c r="A13" s="332"/>
      <c r="B13" s="2">
        <v>1</v>
      </c>
      <c r="C13" s="37" t="s">
        <v>1606</v>
      </c>
      <c r="D13" s="39" t="s">
        <v>1333</v>
      </c>
      <c r="E13" s="217" t="s">
        <v>1300</v>
      </c>
      <c r="F13" s="217"/>
      <c r="G13" s="34"/>
    </row>
    <row r="14" spans="1:7" ht="33.75">
      <c r="A14" s="332"/>
      <c r="B14" s="2">
        <v>2</v>
      </c>
      <c r="C14" s="37" t="s">
        <v>1606</v>
      </c>
      <c r="D14" s="39" t="s">
        <v>1515</v>
      </c>
      <c r="E14" s="217" t="s">
        <v>818</v>
      </c>
      <c r="F14" s="217" t="s">
        <v>819</v>
      </c>
      <c r="G14" s="34"/>
    </row>
    <row r="15" spans="1:7" ht="88.9" customHeight="1">
      <c r="A15" s="332"/>
      <c r="B15" s="338">
        <v>2.0099999999999998</v>
      </c>
      <c r="C15" s="329" t="s">
        <v>1606</v>
      </c>
      <c r="D15" s="341" t="s">
        <v>3307</v>
      </c>
      <c r="E15" s="218" t="s">
        <v>995</v>
      </c>
      <c r="F15" s="218" t="s">
        <v>998</v>
      </c>
      <c r="G15" s="34"/>
    </row>
    <row r="16" spans="1:7" ht="99" customHeight="1">
      <c r="A16" s="332"/>
      <c r="B16" s="339"/>
      <c r="C16" s="330"/>
      <c r="D16" s="342"/>
      <c r="E16" s="219"/>
      <c r="F16" s="219" t="s">
        <v>996</v>
      </c>
      <c r="G16" s="34"/>
    </row>
    <row r="17" spans="1:7" ht="63" customHeight="1">
      <c r="A17" s="332"/>
      <c r="B17" s="340"/>
      <c r="C17" s="331"/>
      <c r="D17" s="343"/>
      <c r="E17" s="37"/>
      <c r="F17" s="37" t="s">
        <v>997</v>
      </c>
      <c r="G17" s="34"/>
    </row>
    <row r="18" spans="1:7" ht="117" customHeight="1">
      <c r="A18" s="332"/>
      <c r="B18" s="338">
        <v>2.02</v>
      </c>
      <c r="C18" s="329" t="s">
        <v>1606</v>
      </c>
      <c r="D18" s="341" t="s">
        <v>3308</v>
      </c>
      <c r="E18" s="218" t="s">
        <v>721</v>
      </c>
      <c r="F18" s="218" t="s">
        <v>812</v>
      </c>
      <c r="G18" s="34"/>
    </row>
    <row r="19" spans="1:7" ht="70.900000000000006" customHeight="1">
      <c r="A19" s="332"/>
      <c r="B19" s="339"/>
      <c r="C19" s="330"/>
      <c r="D19" s="342"/>
      <c r="E19" s="219" t="s">
        <v>817</v>
      </c>
      <c r="F19" s="219" t="s">
        <v>722</v>
      </c>
      <c r="G19" s="34"/>
    </row>
    <row r="20" spans="1:7" ht="90.75" customHeight="1">
      <c r="A20" s="332"/>
      <c r="B20" s="339"/>
      <c r="C20" s="330"/>
      <c r="D20" s="342"/>
      <c r="E20" s="219"/>
      <c r="F20" s="219" t="s">
        <v>1000</v>
      </c>
      <c r="G20" s="34"/>
    </row>
    <row r="21" spans="1:7" ht="74.25" customHeight="1">
      <c r="A21" s="332"/>
      <c r="B21" s="340"/>
      <c r="C21" s="331"/>
      <c r="D21" s="343"/>
      <c r="E21" s="37"/>
      <c r="F21" s="37" t="s">
        <v>999</v>
      </c>
      <c r="G21" s="34"/>
    </row>
    <row r="22" spans="1:7" ht="90" customHeight="1">
      <c r="A22" s="332"/>
      <c r="B22" s="323">
        <v>2.0299999999999998</v>
      </c>
      <c r="C22" s="323" t="s">
        <v>1258</v>
      </c>
      <c r="D22" s="326" t="s">
        <v>3309</v>
      </c>
      <c r="E22" s="329" t="s">
        <v>719</v>
      </c>
      <c r="F22" s="218" t="s">
        <v>745</v>
      </c>
      <c r="G22" s="34"/>
    </row>
    <row r="23" spans="1:7" ht="109.5" customHeight="1">
      <c r="A23" s="332"/>
      <c r="B23" s="324"/>
      <c r="C23" s="324"/>
      <c r="D23" s="327"/>
      <c r="E23" s="330"/>
      <c r="F23" s="219" t="s">
        <v>1259</v>
      </c>
      <c r="G23" s="34"/>
    </row>
    <row r="24" spans="1:7" ht="74.25" customHeight="1">
      <c r="A24" s="332"/>
      <c r="B24" s="325"/>
      <c r="C24" s="325"/>
      <c r="D24" s="328"/>
      <c r="E24" s="331"/>
      <c r="F24" s="37" t="s">
        <v>718</v>
      </c>
      <c r="G24" s="34"/>
    </row>
    <row r="25" spans="1:7" ht="72" customHeight="1">
      <c r="A25" s="332"/>
      <c r="B25" s="2" t="s">
        <v>743</v>
      </c>
      <c r="C25" s="37" t="s">
        <v>744</v>
      </c>
      <c r="D25" s="39" t="s">
        <v>3310</v>
      </c>
      <c r="E25" s="37" t="s">
        <v>3303</v>
      </c>
      <c r="F25" s="37" t="s">
        <v>746</v>
      </c>
      <c r="G25" s="34"/>
    </row>
    <row r="26" spans="1:7" ht="97.9" customHeight="1">
      <c r="A26" s="332"/>
      <c r="B26" s="344">
        <v>3</v>
      </c>
      <c r="C26" s="338" t="s">
        <v>82</v>
      </c>
      <c r="D26" s="341" t="s">
        <v>3311</v>
      </c>
      <c r="E26" s="329" t="s">
        <v>0</v>
      </c>
      <c r="F26" s="218" t="s">
        <v>76</v>
      </c>
      <c r="G26" s="34"/>
    </row>
    <row r="27" spans="1:7" ht="90" customHeight="1">
      <c r="A27" s="332"/>
      <c r="B27" s="345"/>
      <c r="C27" s="339"/>
      <c r="D27" s="342"/>
      <c r="E27" s="330"/>
      <c r="F27" s="219" t="s">
        <v>71</v>
      </c>
      <c r="G27" s="34"/>
    </row>
    <row r="28" spans="1:7" ht="19.149999999999999" customHeight="1">
      <c r="A28" s="332"/>
      <c r="B28" s="345"/>
      <c r="C28" s="339"/>
      <c r="D28" s="342"/>
      <c r="E28" s="330"/>
      <c r="F28" s="219" t="s">
        <v>72</v>
      </c>
      <c r="G28" s="34"/>
    </row>
    <row r="29" spans="1:7" ht="74.45" customHeight="1">
      <c r="A29" s="332"/>
      <c r="B29" s="345"/>
      <c r="C29" s="339"/>
      <c r="D29" s="342"/>
      <c r="E29" s="330"/>
      <c r="F29" s="219" t="s">
        <v>73</v>
      </c>
      <c r="G29" s="34"/>
    </row>
    <row r="30" spans="1:7" ht="62.45" customHeight="1">
      <c r="A30" s="332"/>
      <c r="B30" s="345"/>
      <c r="C30" s="339"/>
      <c r="D30" s="342"/>
      <c r="E30" s="330"/>
      <c r="F30" s="219" t="s">
        <v>74</v>
      </c>
      <c r="G30" s="34"/>
    </row>
    <row r="31" spans="1:7" ht="81" customHeight="1">
      <c r="A31" s="332"/>
      <c r="B31" s="345"/>
      <c r="C31" s="339"/>
      <c r="D31" s="342"/>
      <c r="E31" s="330"/>
      <c r="F31" s="219" t="s">
        <v>75</v>
      </c>
      <c r="G31" s="34"/>
    </row>
    <row r="32" spans="1:7" ht="48.75" customHeight="1">
      <c r="A32" s="332"/>
      <c r="B32" s="345"/>
      <c r="C32" s="339"/>
      <c r="D32" s="342"/>
      <c r="E32" s="330"/>
      <c r="F32" s="219" t="s">
        <v>78</v>
      </c>
      <c r="G32" s="34"/>
    </row>
    <row r="33" spans="1:7" ht="98.45" customHeight="1">
      <c r="A33" s="332"/>
      <c r="B33" s="345"/>
      <c r="C33" s="339"/>
      <c r="D33" s="342"/>
      <c r="E33" s="330"/>
      <c r="F33" s="219" t="s">
        <v>77</v>
      </c>
      <c r="G33" s="34"/>
    </row>
    <row r="34" spans="1:7" ht="88.9" customHeight="1">
      <c r="A34" s="332"/>
      <c r="B34" s="345"/>
      <c r="C34" s="339"/>
      <c r="D34" s="342"/>
      <c r="E34" s="330"/>
      <c r="F34" s="219" t="s">
        <v>79</v>
      </c>
      <c r="G34" s="34"/>
    </row>
    <row r="35" spans="1:7" ht="28.9" customHeight="1">
      <c r="A35" s="332"/>
      <c r="B35" s="345"/>
      <c r="C35" s="339"/>
      <c r="D35" s="342"/>
      <c r="E35" s="330"/>
      <c r="F35" s="219" t="s">
        <v>80</v>
      </c>
      <c r="G35" s="34"/>
    </row>
    <row r="36" spans="1:7" ht="126.75">
      <c r="A36" s="332"/>
      <c r="B36" s="346"/>
      <c r="C36" s="340"/>
      <c r="D36" s="343"/>
      <c r="E36" s="331"/>
      <c r="F36" s="220" t="s">
        <v>81</v>
      </c>
      <c r="G36" s="34"/>
    </row>
    <row r="37" spans="1:7" ht="123.75">
      <c r="A37" s="332"/>
      <c r="B37" s="176">
        <v>3.01</v>
      </c>
      <c r="C37" s="177" t="s">
        <v>82</v>
      </c>
      <c r="D37" s="39" t="s">
        <v>3312</v>
      </c>
      <c r="E37" s="221" t="s">
        <v>1888</v>
      </c>
      <c r="F37" s="222" t="s">
        <v>2032</v>
      </c>
      <c r="G37" s="34"/>
    </row>
    <row r="38" spans="1:7" ht="112.5">
      <c r="A38" s="332"/>
      <c r="B38" s="176">
        <v>3.02</v>
      </c>
      <c r="C38" s="177" t="s">
        <v>1929</v>
      </c>
      <c r="D38" s="39" t="s">
        <v>3313</v>
      </c>
      <c r="E38" s="221" t="s">
        <v>1950</v>
      </c>
      <c r="F38" s="222" t="s">
        <v>2033</v>
      </c>
      <c r="G38" s="34"/>
    </row>
    <row r="39" spans="1:7" ht="101.25">
      <c r="A39" s="332"/>
      <c r="B39" s="194">
        <v>4</v>
      </c>
      <c r="C39" s="193" t="s">
        <v>2256</v>
      </c>
      <c r="D39" s="39" t="s">
        <v>3314</v>
      </c>
      <c r="E39" s="37" t="s">
        <v>3241</v>
      </c>
      <c r="F39" s="37" t="s">
        <v>2257</v>
      </c>
      <c r="G39" s="34"/>
    </row>
    <row r="40" spans="1:7" ht="56.25">
      <c r="A40" s="332"/>
      <c r="B40" s="176">
        <v>4.01</v>
      </c>
      <c r="C40" s="193" t="s">
        <v>2256</v>
      </c>
      <c r="D40" s="39" t="s">
        <v>3316</v>
      </c>
      <c r="E40" s="37" t="s">
        <v>3262</v>
      </c>
      <c r="F40" s="37" t="s">
        <v>3268</v>
      </c>
      <c r="G40" s="34"/>
    </row>
    <row r="41" spans="1:7" ht="56.25">
      <c r="A41" s="332"/>
      <c r="B41" s="176" t="s">
        <v>3301</v>
      </c>
      <c r="C41" s="193" t="s">
        <v>2256</v>
      </c>
      <c r="D41" s="39" t="s">
        <v>3315</v>
      </c>
      <c r="E41" s="37" t="s">
        <v>3304</v>
      </c>
      <c r="F41" s="37" t="s">
        <v>3302</v>
      </c>
      <c r="G41" s="34"/>
    </row>
    <row r="42" spans="1:7" ht="56.25">
      <c r="A42" s="332"/>
      <c r="B42" s="176" t="s">
        <v>3353</v>
      </c>
      <c r="C42" s="193" t="s">
        <v>2256</v>
      </c>
      <c r="D42" s="39" t="s">
        <v>3587</v>
      </c>
      <c r="E42" s="37" t="s">
        <v>3303</v>
      </c>
      <c r="F42" s="37" t="s">
        <v>3354</v>
      </c>
      <c r="G42" s="34"/>
    </row>
    <row r="43" spans="1:7" ht="123.75">
      <c r="A43" s="332"/>
      <c r="B43" s="211">
        <v>4.0999999999999996</v>
      </c>
      <c r="C43" s="193" t="s">
        <v>3586</v>
      </c>
      <c r="D43" s="212">
        <v>42867</v>
      </c>
      <c r="E43" s="223" t="s">
        <v>3589</v>
      </c>
      <c r="F43" s="37" t="s">
        <v>3588</v>
      </c>
      <c r="G43" s="34"/>
    </row>
    <row r="44" spans="1:7" ht="78.75">
      <c r="A44" s="332"/>
      <c r="B44" s="211">
        <v>4.2</v>
      </c>
      <c r="C44" s="193" t="s">
        <v>3586</v>
      </c>
      <c r="D44" s="212">
        <v>42704</v>
      </c>
      <c r="E44" s="223" t="s">
        <v>3904</v>
      </c>
      <c r="F44" s="37" t="s">
        <v>3862</v>
      </c>
      <c r="G44" s="34"/>
    </row>
    <row r="45" spans="1:7" ht="157.5">
      <c r="A45" s="332"/>
      <c r="B45" s="306">
        <v>5</v>
      </c>
      <c r="C45" s="193" t="s">
        <v>3586</v>
      </c>
      <c r="D45" s="212">
        <v>42867</v>
      </c>
      <c r="E45" s="223" t="s">
        <v>14814</v>
      </c>
      <c r="F45" s="37" t="s">
        <v>14289</v>
      </c>
      <c r="G45" s="34"/>
    </row>
    <row r="46" spans="1:7" ht="45">
      <c r="A46" s="332"/>
      <c r="B46" s="211">
        <v>5.01</v>
      </c>
      <c r="C46" s="193" t="s">
        <v>3586</v>
      </c>
      <c r="D46" s="212">
        <v>42907</v>
      </c>
      <c r="E46" s="223" t="s">
        <v>14936</v>
      </c>
      <c r="F46" s="37" t="s">
        <v>14289</v>
      </c>
      <c r="G46" s="34"/>
    </row>
    <row r="47" spans="1:7" ht="67.5">
      <c r="A47" s="332"/>
      <c r="B47" s="211">
        <v>5.0999999999999996</v>
      </c>
      <c r="C47" s="193" t="s">
        <v>3586</v>
      </c>
      <c r="D47" s="212">
        <v>43070</v>
      </c>
      <c r="E47" s="223" t="s">
        <v>15170</v>
      </c>
      <c r="F47" s="37" t="s">
        <v>15171</v>
      </c>
      <c r="G47" s="34"/>
    </row>
    <row r="48" spans="1:7" ht="13.5" thickBot="1">
      <c r="A48" s="333"/>
      <c r="B48" s="334" t="str">
        <f ca="1">OFFSET(L!$C$1,MATCH("General"&amp;"Cpy",L!$A:$A,0)-1,SL,,)</f>
        <v>© 2017 Conflict-Free Sourcing Initiative. All rights reserved.</v>
      </c>
      <c r="C48" s="334"/>
      <c r="D48" s="334"/>
      <c r="E48" s="334"/>
      <c r="F48" s="334"/>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B26:B36"/>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25"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opLeftCell="B5" zoomScale="70" zoomScaleNormal="70" workbookViewId="0">
      <selection activeCell="G73" sqref="G73:J73"/>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72"/>
      <c r="B1" s="373"/>
      <c r="C1" s="373"/>
      <c r="D1" s="373"/>
      <c r="E1" s="373"/>
      <c r="F1" s="373"/>
      <c r="G1" s="373"/>
      <c r="H1" s="373"/>
      <c r="I1" s="373"/>
      <c r="J1" s="373"/>
      <c r="K1" s="374"/>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75" t="str">
        <f ca="1">OFFSET(L!$C$1,MATCH("Declaration"&amp;ADDRESS(ROW(),COLUMN(),4),L!$A:$A,0)-1,SL,,)</f>
        <v>Conflict Minerals Reporting Template (CMRT)</v>
      </c>
      <c r="E2" s="376"/>
      <c r="F2" s="376"/>
      <c r="G2" s="376"/>
      <c r="H2" s="376"/>
      <c r="I2" s="376"/>
      <c r="J2" s="377"/>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85"/>
      <c r="G3" s="385"/>
      <c r="H3" s="385"/>
      <c r="I3" s="196"/>
      <c r="J3" s="173" t="s">
        <v>15169</v>
      </c>
      <c r="K3" s="48"/>
      <c r="L3" s="144"/>
      <c r="M3" s="135"/>
      <c r="N3" s="135"/>
      <c r="O3" s="136"/>
      <c r="P3" s="149">
        <f>MATCH($D$3,LN,0)</f>
        <v>1</v>
      </c>
    </row>
    <row r="4" spans="1:34" ht="15.75">
      <c r="A4" s="46"/>
      <c r="B4" s="381" t="str">
        <f ca="1">OFFSET(L!$C$1,MATCH("Declaration"&amp;ADDRESS(ROW(),COLUMN(),4),L!$A:$A,0)-1,SL,,)</f>
        <v>The purpose of this document is to collect sourcing information on tin, tantalum, tungsten and gold used in products</v>
      </c>
      <c r="C4" s="381"/>
      <c r="D4" s="381"/>
      <c r="E4" s="381"/>
      <c r="F4" s="381"/>
      <c r="G4" s="381"/>
      <c r="H4" s="381"/>
      <c r="I4" s="386" t="str">
        <f ca="1">OFFSET(L!$C$1,MATCH("Declaration"&amp;ADDRESS(ROW(),COLUMN(),4),L!$A:$A,0)-1,SL,,)</f>
        <v>Link to Terms &amp; Conditions</v>
      </c>
      <c r="J4" s="386"/>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0" t="str">
        <f ca="1">OFFSET(L!$C$1,MATCH("Declaration"&amp;ADDRESS(ROW(),COLUMN(),4),L!$A:$A,0)-1,SL,,)</f>
        <v>Company Information</v>
      </c>
      <c r="C7" s="390"/>
      <c r="D7" s="390"/>
      <c r="E7" s="390"/>
      <c r="F7" s="390"/>
      <c r="G7" s="390"/>
      <c r="H7" s="390"/>
      <c r="I7" s="390"/>
      <c r="J7" s="390"/>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78" t="s">
        <v>15446</v>
      </c>
      <c r="E8" s="379"/>
      <c r="F8" s="379"/>
      <c r="G8" s="379"/>
      <c r="H8" s="379"/>
      <c r="I8" s="379"/>
      <c r="J8" s="380"/>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87" t="s">
        <v>780</v>
      </c>
      <c r="E9" s="388"/>
      <c r="F9" s="388"/>
      <c r="G9" s="389"/>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91" t="str">
        <f ca="1">OFFSET(L!$C$1,MATCH("Declaration"&amp;ADDRESS(ROW(),COLUMN(),4)&amp;LEFT($D$9,1),L!$A:$A,0)-1,SL,,)</f>
        <v>Description of Scope:</v>
      </c>
      <c r="C10" s="156"/>
      <c r="D10" s="382" t="s">
        <v>15447</v>
      </c>
      <c r="E10" s="383"/>
      <c r="F10" s="383"/>
      <c r="G10" s="383"/>
      <c r="H10" s="383"/>
      <c r="I10" s="383"/>
      <c r="J10" s="384"/>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2"/>
      <c r="C11" s="156"/>
      <c r="D11" s="401" t="str">
        <f ca="1">IF(D9=Q9,OFFSET(L!$C$1,MATCH("Declaration"&amp;ADDRESS(ROW(),COLUMN(),4),L!$A:$A,0)-1,SL,,),"")</f>
        <v/>
      </c>
      <c r="E11" s="402"/>
      <c r="F11" s="402"/>
      <c r="G11" s="402"/>
      <c r="H11" s="402"/>
      <c r="I11" s="402"/>
      <c r="J11" s="403"/>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61" t="s">
        <v>15448</v>
      </c>
      <c r="E12" s="362"/>
      <c r="F12" s="362"/>
      <c r="G12" s="362"/>
      <c r="H12" s="362"/>
      <c r="I12" s="362"/>
      <c r="J12" s="363"/>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61" t="s">
        <v>15449</v>
      </c>
      <c r="E13" s="362"/>
      <c r="F13" s="362"/>
      <c r="G13" s="362"/>
      <c r="H13" s="362"/>
      <c r="I13" s="362"/>
      <c r="J13" s="363"/>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61" t="s">
        <v>15450</v>
      </c>
      <c r="E14" s="362"/>
      <c r="F14" s="362"/>
      <c r="G14" s="362"/>
      <c r="H14" s="362"/>
      <c r="I14" s="362"/>
      <c r="J14" s="363"/>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1" t="s">
        <v>15451</v>
      </c>
      <c r="E15" s="362"/>
      <c r="F15" s="362"/>
      <c r="G15" s="362"/>
      <c r="H15" s="362"/>
      <c r="I15" s="362"/>
      <c r="J15" s="363"/>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3" t="s">
        <v>15452</v>
      </c>
      <c r="E16" s="394"/>
      <c r="F16" s="394"/>
      <c r="G16" s="394"/>
      <c r="H16" s="394"/>
      <c r="I16" s="394"/>
      <c r="J16" s="39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1" t="s">
        <v>15453</v>
      </c>
      <c r="E17" s="362"/>
      <c r="F17" s="362"/>
      <c r="G17" s="362"/>
      <c r="H17" s="362"/>
      <c r="I17" s="362"/>
      <c r="J17" s="363"/>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1" t="s">
        <v>15451</v>
      </c>
      <c r="E18" s="362"/>
      <c r="F18" s="362"/>
      <c r="G18" s="362"/>
      <c r="H18" s="362"/>
      <c r="I18" s="362"/>
      <c r="J18" s="363"/>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1" t="s">
        <v>15454</v>
      </c>
      <c r="E19" s="362"/>
      <c r="F19" s="362"/>
      <c r="G19" s="362"/>
      <c r="H19" s="362"/>
      <c r="I19" s="362"/>
      <c r="J19" s="363"/>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93" t="s">
        <v>15452</v>
      </c>
      <c r="E20" s="394"/>
      <c r="F20" s="394"/>
      <c r="G20" s="394"/>
      <c r="H20" s="394"/>
      <c r="I20" s="394"/>
      <c r="J20" s="395"/>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1" t="s">
        <v>15453</v>
      </c>
      <c r="E21" s="362"/>
      <c r="F21" s="362"/>
      <c r="G21" s="362"/>
      <c r="H21" s="362"/>
      <c r="I21" s="362"/>
      <c r="J21" s="36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64">
        <v>43101</v>
      </c>
      <c r="E22" s="365"/>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98"/>
      <c r="E23" s="398"/>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66" t="str">
        <f ca="1">OFFSET(L!$C$1,MATCH("Declaration"&amp;ADDRESS(ROW(),COLUMN(),4),L!$A:$A,0)-1,SL,,)</f>
        <v>Answer the following questions 1 - 7 based on the declaration scope indicated above</v>
      </c>
      <c r="C24" s="366"/>
      <c r="D24" s="366"/>
      <c r="E24" s="366"/>
      <c r="F24" s="366"/>
      <c r="G24" s="366"/>
      <c r="H24" s="366"/>
      <c r="I24" s="366"/>
      <c r="J24" s="36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3" t="s">
        <v>774</v>
      </c>
      <c r="E26" s="354"/>
      <c r="F26" s="15"/>
      <c r="G26" s="355"/>
      <c r="H26" s="356"/>
      <c r="I26" s="356"/>
      <c r="J26" s="357"/>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3" t="s">
        <v>774</v>
      </c>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3" t="s">
        <v>774</v>
      </c>
      <c r="E28" s="354"/>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53" t="s">
        <v>775</v>
      </c>
      <c r="E29" s="354"/>
      <c r="F29" s="15"/>
      <c r="G29" s="355"/>
      <c r="H29" s="356"/>
      <c r="I29" s="356"/>
      <c r="J29" s="357"/>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60" t="str">
        <f ca="1">D25</f>
        <v>Answer</v>
      </c>
      <c r="E31" s="360"/>
      <c r="F31" s="21"/>
      <c r="G31" s="56" t="str">
        <f ca="1">G25</f>
        <v>Comments</v>
      </c>
      <c r="H31" s="56"/>
      <c r="I31" s="56"/>
      <c r="J31" s="100"/>
      <c r="K31" s="48"/>
      <c r="L31" s="141" t="s">
        <v>1790</v>
      </c>
      <c r="M31" s="135"/>
      <c r="N31" s="135"/>
      <c r="O31" s="136"/>
      <c r="P31" s="57">
        <f>COUNTIF(D$26:D$29,"No")</f>
        <v>1</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67" t="s">
        <v>774</v>
      </c>
      <c r="E32" s="368"/>
      <c r="F32" s="59"/>
      <c r="G32" s="355" t="s">
        <v>15455</v>
      </c>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3" t="s">
        <v>774</v>
      </c>
      <c r="E33" s="354"/>
      <c r="F33" s="59"/>
      <c r="G33" s="355" t="s">
        <v>15456</v>
      </c>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3" t="s">
        <v>774</v>
      </c>
      <c r="E34" s="354"/>
      <c r="F34" s="59"/>
      <c r="G34" s="355" t="s">
        <v>15456</v>
      </c>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53" t="s">
        <v>775</v>
      </c>
      <c r="E35" s="354"/>
      <c r="F35" s="59"/>
      <c r="G35" s="355"/>
      <c r="H35" s="356"/>
      <c r="I35" s="356"/>
      <c r="J35" s="357"/>
      <c r="K35" s="48"/>
      <c r="L35" s="147"/>
      <c r="M35" s="135"/>
      <c r="N35" s="135"/>
      <c r="O35" s="136"/>
      <c r="P35" s="149" t="str">
        <f>IF(D$35="No","","(*)")</f>
        <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60" t="str">
        <f ca="1">D25</f>
        <v>Answer</v>
      </c>
      <c r="E37" s="360"/>
      <c r="F37" s="21"/>
      <c r="G37" s="56" t="str">
        <f ca="1">G25</f>
        <v>Comments</v>
      </c>
      <c r="H37" s="397"/>
      <c r="I37" s="397"/>
      <c r="J37" s="397"/>
      <c r="K37" s="48"/>
      <c r="L37" s="141" t="s">
        <v>1790</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3" t="s">
        <v>775</v>
      </c>
      <c r="E38" s="354"/>
      <c r="F38" s="59"/>
      <c r="G38" s="355"/>
      <c r="H38" s="356"/>
      <c r="I38" s="356"/>
      <c r="J38" s="357"/>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3" t="s">
        <v>775</v>
      </c>
      <c r="E39" s="354"/>
      <c r="F39" s="59"/>
      <c r="G39" s="355"/>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3" t="s">
        <v>775</v>
      </c>
      <c r="E40" s="354"/>
      <c r="F40" s="59"/>
      <c r="G40" s="355"/>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53" t="s">
        <v>775</v>
      </c>
      <c r="E41" s="354"/>
      <c r="F41" s="59"/>
      <c r="G41" s="355"/>
      <c r="H41" s="356"/>
      <c r="I41" s="356"/>
      <c r="J41" s="357"/>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60" t="str">
        <f ca="1">D25</f>
        <v>Answer</v>
      </c>
      <c r="E43" s="360"/>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3" t="s">
        <v>775</v>
      </c>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3" t="s">
        <v>775</v>
      </c>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3" t="s">
        <v>775</v>
      </c>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53" t="s">
        <v>775</v>
      </c>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60" t="str">
        <f ca="1">D25</f>
        <v>Answer</v>
      </c>
      <c r="E49" s="360"/>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58">
        <v>1</v>
      </c>
      <c r="E50" s="359"/>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58">
        <v>1</v>
      </c>
      <c r="E51" s="359"/>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58">
        <v>1</v>
      </c>
      <c r="E52" s="359"/>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58" t="s">
        <v>777</v>
      </c>
      <c r="E53" s="359"/>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60" t="str">
        <f ca="1">D25</f>
        <v>Answer</v>
      </c>
      <c r="E55" s="360"/>
      <c r="F55" s="21"/>
      <c r="G55" s="56" t="str">
        <f ca="1">G25</f>
        <v>Comments</v>
      </c>
      <c r="H55" s="396"/>
      <c r="I55" s="396"/>
      <c r="J55" s="39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67" t="s">
        <v>774</v>
      </c>
      <c r="E56" s="368"/>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3" t="s">
        <v>774</v>
      </c>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3" t="s">
        <v>774</v>
      </c>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53" t="s">
        <v>775</v>
      </c>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60" t="str">
        <f ca="1">D25</f>
        <v>Answer</v>
      </c>
      <c r="E61" s="360"/>
      <c r="F61" s="21"/>
      <c r="G61" s="56" t="str">
        <f ca="1">G25</f>
        <v>Comments</v>
      </c>
      <c r="H61" s="396" t="str">
        <f>IF(Q69="(*)","Click here to enter smelter names","")</f>
        <v/>
      </c>
      <c r="I61" s="396"/>
      <c r="J61" s="39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3" t="s">
        <v>774</v>
      </c>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3" t="s">
        <v>774</v>
      </c>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3" t="s">
        <v>774</v>
      </c>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53" t="s">
        <v>775</v>
      </c>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10" t="str">
        <f ca="1">OFFSET(L!$C$1,MATCH("Declaration"&amp;ADDRESS(ROW(),COLUMN(),4),L!$A:$A,0)-1,SL,,)</f>
        <v>Answer the Following Questions at a Company Level</v>
      </c>
      <c r="C67" s="410"/>
      <c r="D67" s="410"/>
      <c r="E67" s="410"/>
      <c r="F67" s="410"/>
      <c r="G67" s="410"/>
      <c r="H67" s="410"/>
      <c r="I67" s="410"/>
      <c r="J67" s="41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99" t="str">
        <f ca="1">D25</f>
        <v>Answer</v>
      </c>
      <c r="E68" s="399"/>
      <c r="F68" s="65"/>
      <c r="G68" s="399" t="str">
        <f ca="1">G25</f>
        <v>Comments</v>
      </c>
      <c r="H68" s="399" t="e">
        <f>HLOOKUP(SL,LT,$O68,0)</f>
        <v>#NAME?</v>
      </c>
      <c r="I68" s="39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0"/>
      <c r="H70" s="400"/>
      <c r="I70" s="400"/>
      <c r="J70" s="400"/>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774</v>
      </c>
      <c r="E71" s="354"/>
      <c r="F71" s="69"/>
      <c r="G71" s="369" t="s">
        <v>15463</v>
      </c>
      <c r="H71" s="370"/>
      <c r="I71" s="370"/>
      <c r="J71" s="371"/>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774</v>
      </c>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774</v>
      </c>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774</v>
      </c>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07" t="s">
        <v>14284</v>
      </c>
      <c r="E79" s="408"/>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0"/>
      <c r="H80" s="400"/>
      <c r="I80" s="400"/>
      <c r="J80" s="400"/>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09"/>
      <c r="H82" s="409"/>
      <c r="I82" s="409"/>
      <c r="J82" s="409"/>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774</v>
      </c>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775</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06" t="str">
        <f>IF(OR($D$8="",$I$3=""),"","Click here to check required fields completion")</f>
        <v/>
      </c>
      <c r="C86" s="406"/>
      <c r="D86" s="406"/>
      <c r="E86" s="406"/>
      <c r="F86" s="406"/>
      <c r="G86" s="406"/>
      <c r="H86" s="406"/>
      <c r="I86" s="406"/>
      <c r="J86" s="406"/>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04" t="str">
        <f ca="1">OFFSET(L!$C$1,MATCH("General"&amp;"Cpy",L!$A:$A,0)-1,SL,,)</f>
        <v>© 2017 Conflict-Free Sourcing Initiative. All rights reserved.</v>
      </c>
      <c r="B87" s="405"/>
      <c r="C87" s="405"/>
      <c r="D87" s="405"/>
      <c r="E87" s="405"/>
      <c r="F87" s="405"/>
      <c r="G87" s="405"/>
      <c r="H87" s="405"/>
      <c r="I87" s="405"/>
      <c r="J87" s="405"/>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04" priority="55" stopIfTrue="1">
      <formula>AND(OR($D$26="No",AND($D$26="Yes",$D$32="No")),OR($D$27="No",AND($D$27="Yes",$D$33="No")), OR($D$28="No",AND($D$28="Yes",$D$34="No")), OR($D$29="No",AND($D$29="Yes",$D$35="No")))</formula>
    </cfRule>
    <cfRule type="expression" dxfId="103" priority="56" stopIfTrue="1">
      <formula>IF(D69="",TRUE)</formula>
    </cfRule>
  </conditionalFormatting>
  <conditionalFormatting sqref="D26:E26">
    <cfRule type="expression" dxfId="101" priority="107" stopIfTrue="1">
      <formula>IF($D$26="",TRUE)</formula>
    </cfRule>
  </conditionalFormatting>
  <conditionalFormatting sqref="D27:E27">
    <cfRule type="expression" dxfId="100" priority="114" stopIfTrue="1">
      <formula>IF($D$27="",TRUE)</formula>
    </cfRule>
  </conditionalFormatting>
  <conditionalFormatting sqref="D28:E28">
    <cfRule type="expression" dxfId="99" priority="115" stopIfTrue="1">
      <formula>IF($D$28="",TRUE)</formula>
    </cfRule>
  </conditionalFormatting>
  <conditionalFormatting sqref="D29:E29">
    <cfRule type="expression" dxfId="98" priority="116" stopIfTrue="1">
      <formula>IF($D$29="",TRUE)</formula>
    </cfRule>
  </conditionalFormatting>
  <conditionalFormatting sqref="D8:J8">
    <cfRule type="expression" dxfId="97" priority="121" stopIfTrue="1">
      <formula>IF($D$8="",TRUE)</formula>
    </cfRule>
  </conditionalFormatting>
  <conditionalFormatting sqref="D9:G9">
    <cfRule type="expression" dxfId="96" priority="122" stopIfTrue="1">
      <formula>IF($D$9="",TRUE)</formula>
    </cfRule>
  </conditionalFormatting>
  <conditionalFormatting sqref="D15:J15">
    <cfRule type="expression" dxfId="95" priority="123" stopIfTrue="1">
      <formula>IF($D$15="",TRUE)</formula>
    </cfRule>
  </conditionalFormatting>
  <conditionalFormatting sqref="D16:J16">
    <cfRule type="expression" dxfId="94" priority="124" stopIfTrue="1">
      <formula>IF($D$16="",TRUE)</formula>
    </cfRule>
  </conditionalFormatting>
  <conditionalFormatting sqref="D17:J17">
    <cfRule type="expression" dxfId="93" priority="125" stopIfTrue="1">
      <formula>IF($D$17="",TRUE)</formula>
    </cfRule>
  </conditionalFormatting>
  <conditionalFormatting sqref="D18:J18">
    <cfRule type="expression" dxfId="92" priority="126" stopIfTrue="1">
      <formula>IF($D$18="",TRUE)</formula>
    </cfRule>
  </conditionalFormatting>
  <conditionalFormatting sqref="D22:E22">
    <cfRule type="expression" dxfId="91" priority="129" stopIfTrue="1">
      <formula>IF($D$22="",TRUE)</formula>
    </cfRule>
  </conditionalFormatting>
  <conditionalFormatting sqref="D34:E34 D40:E40 D46:E46 D52:E52 D58:E58 D64:E64">
    <cfRule type="expression" dxfId="88" priority="19" stopIfTrue="1">
      <formula>$P$28=""</formula>
    </cfRule>
  </conditionalFormatting>
  <conditionalFormatting sqref="D35:E35 D41:E41 D47:E47 D53:E53 D59:E59 D65:E65">
    <cfRule type="expression" dxfId="87" priority="134" stopIfTrue="1">
      <formula>$P$29=""</formula>
    </cfRule>
  </conditionalFormatting>
  <conditionalFormatting sqref="D32:E32">
    <cfRule type="expression" dxfId="86" priority="112" stopIfTrue="1">
      <formula>$P$26=""</formula>
    </cfRule>
  </conditionalFormatting>
  <conditionalFormatting sqref="D32:E32">
    <cfRule type="expression" dxfId="85" priority="25" stopIfTrue="1">
      <formula>IF(AND(OR($D$26="Yes",$D$26=""),$D$32=""),1,0)</formula>
    </cfRule>
  </conditionalFormatting>
  <conditionalFormatting sqref="D38 D44 D50 D56 D62">
    <cfRule type="expression" dxfId="84" priority="21" stopIfTrue="1">
      <formula>$P$32=""</formula>
    </cfRule>
  </conditionalFormatting>
  <conditionalFormatting sqref="D39:E39 D45 D51 D57 D63">
    <cfRule type="expression" dxfId="83" priority="20" stopIfTrue="1">
      <formula>$P$33=""</formula>
    </cfRule>
  </conditionalFormatting>
  <conditionalFormatting sqref="D40 D46 D52 D58 D64">
    <cfRule type="expression" dxfId="82" priority="10" stopIfTrue="1">
      <formula>$P$34=""</formula>
    </cfRule>
    <cfRule type="expression" dxfId="81" priority="132" stopIfTrue="1">
      <formula>IF(AND(OR($D$28="Yes",$D$28=""),D40=""),1,0)</formula>
    </cfRule>
  </conditionalFormatting>
  <conditionalFormatting sqref="D41 D47 D53 D59 D65">
    <cfRule type="expression" dxfId="80" priority="18" stopIfTrue="1">
      <formula>$P$35=""</formula>
    </cfRule>
  </conditionalFormatting>
  <conditionalFormatting sqref="D38:E38 D44:E44 D50:E50 D56:E56 D62:E62">
    <cfRule type="expression" dxfId="79" priority="23" stopIfTrue="1">
      <formula>$P$26=""</formula>
    </cfRule>
    <cfRule type="expression" dxfId="78" priority="24" stopIfTrue="1">
      <formula>IF(AND(OR($D$26="Yes",$D$26=""),D38=""),1,0)</formula>
    </cfRule>
  </conditionalFormatting>
  <conditionalFormatting sqref="G79:J79">
    <cfRule type="expression" dxfId="77" priority="17" stopIfTrue="1">
      <formula>IF(AND($D$79="Yes, using other format (describe)",$G$79=""),TRUE)</formula>
    </cfRule>
  </conditionalFormatting>
  <conditionalFormatting sqref="D39:E39 D45:E45 D51:E51 D57:E57 D63:E63">
    <cfRule type="expression" dxfId="76" priority="130" stopIfTrue="1">
      <formula>$P$39=""</formula>
    </cfRule>
    <cfRule type="expression" dxfId="75" priority="131" stopIfTrue="1">
      <formula>IF(AND(OR($D$27="Yes",$D$27=""),D39=""),1,0)</formula>
    </cfRule>
  </conditionalFormatting>
  <conditionalFormatting sqref="D33:E33">
    <cfRule type="expression" dxfId="74" priority="12" stopIfTrue="1">
      <formula>IF(AND(OR($D$27="Yes",$D$27=""),$D$33=""),1,0)</formula>
    </cfRule>
    <cfRule type="expression" dxfId="73" priority="13" stopIfTrue="1">
      <formula>$P$27=""</formula>
    </cfRule>
  </conditionalFormatting>
  <conditionalFormatting sqref="D34:E34">
    <cfRule type="expression" dxfId="72" priority="133" stopIfTrue="1">
      <formula>IF(AND(OR($D$28="Yes",$D$28=""),$D$34=""),1,0)</formula>
    </cfRule>
  </conditionalFormatting>
  <conditionalFormatting sqref="D41:E41 D47:E47 D53:E53 D59:E59 D65:E65">
    <cfRule type="expression" dxfId="71" priority="135" stopIfTrue="1">
      <formula>IF(AND(OR($D$29="Yes",$D$29=""),D41=""),1,0)</formula>
    </cfRule>
  </conditionalFormatting>
  <conditionalFormatting sqref="D35:E35">
    <cfRule type="expression" dxfId="70" priority="9" stopIfTrue="1">
      <formula>IF(AND(OR($D$29="Yes",$D$29=""),$D$35=""),1,0)</formula>
    </cfRule>
  </conditionalFormatting>
  <conditionalFormatting sqref="D20:J20">
    <cfRule type="expression" dxfId="69" priority="5" stopIfTrue="1">
      <formula>IF($D$20="",TRUE)</formula>
    </cfRule>
  </conditionalFormatting>
  <conditionalFormatting sqref="D21:J21">
    <cfRule type="expression" dxfId="68" priority="6" stopIfTrue="1">
      <formula>IF($D$21="",TRUE)</formula>
    </cfRule>
  </conditionalFormatting>
  <conditionalFormatting sqref="D10:J10">
    <cfRule type="expression" dxfId="23" priority="3" stopIfTrue="1">
      <formula>IF($D$9=$Q$9,TRUE)</formula>
    </cfRule>
    <cfRule type="expression" dxfId="22" priority="4" stopIfTrue="1">
      <formula>IF(AND($D$10="",$D$9=$R$9),TRUE)</formula>
    </cfRule>
  </conditionalFormatting>
  <conditionalFormatting sqref="G71:J71">
    <cfRule type="expression" dxfId="0" priority="1" stopIfTrue="1">
      <formula>IF(AND($D$71="Yes",$G$71=""),TRUE)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8"/>
  <sheetViews>
    <sheetView showGridLines="0" showZeros="0" tabSelected="1" view="pageBreakPreview" topLeftCell="A2" zoomScale="60" zoomScaleNormal="25" workbookViewId="0">
      <pane ySplit="3" topLeftCell="A50" activePane="bottomLeft" state="frozen"/>
      <selection activeCell="A2" sqref="A2"/>
      <selection pane="bottomLeft" activeCell="F50" sqref="F50"/>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774</v>
      </c>
    </row>
    <row r="3" spans="1:37" s="25" customFormat="1" ht="230.45"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33" customHeight="1">
      <c r="A5" s="249"/>
      <c r="B5" s="250" t="s">
        <v>1656</v>
      </c>
      <c r="C5" s="256" t="s">
        <v>1701</v>
      </c>
      <c r="D5" s="250" t="s">
        <v>1701</v>
      </c>
      <c r="E5" s="250" t="s">
        <v>1621</v>
      </c>
      <c r="F5" s="250" t="s">
        <v>1142</v>
      </c>
      <c r="G5" s="250" t="s">
        <v>2275</v>
      </c>
      <c r="H5" s="251">
        <v>0</v>
      </c>
      <c r="I5" s="252" t="s">
        <v>2481</v>
      </c>
      <c r="J5" s="252" t="s">
        <v>2453</v>
      </c>
      <c r="K5" s="253"/>
      <c r="L5" s="253"/>
      <c r="M5" s="253"/>
      <c r="N5" s="253"/>
      <c r="O5" s="253"/>
      <c r="P5" s="253"/>
      <c r="Q5" s="210"/>
      <c r="R5" s="250" t="str">
        <f ca="1">IF(ISERROR($V5),"",OFFSET('Smelter Look-up'!$C$4,$V5-4,0)&amp;"")</f>
        <v>Guangdong Rising Rare Metals-EO Materials Ltd.</v>
      </c>
      <c r="S5" s="264" t="str">
        <f t="shared" ref="S5" ca="1" si="0">IF(B5="","",IF(ISERROR(MATCH($E5,CL,0)),"Unknown",INDIRECT("'C'!$A$"&amp;MATCH($E5,CL,0)+1)))</f>
        <v>CN</v>
      </c>
      <c r="T5" s="264" t="str">
        <f ca="1">IF(B5="","",IF(ISERROR(MATCH($J5,SorP!$B$1:$B$6230,0)),"",INDIRECT("'SorP'!$A$"&amp;MATCH($J5,SorP!$B$1:$B$6230,0))))</f>
        <v>CN-44</v>
      </c>
      <c r="U5" s="299"/>
      <c r="V5" s="300">
        <f>IF(C5="",NA(),MATCH($B5&amp;$C5,'Smelter Look-up'!$J:$J,0))</f>
        <v>284</v>
      </c>
      <c r="W5" s="301"/>
      <c r="X5" s="301">
        <f>IF(AND(C5="Smelter not listed",OR(LEN(D5)=0,LEN(E5)=0)),1,0)</f>
        <v>0</v>
      </c>
      <c r="Y5" s="301"/>
      <c r="Z5" s="301"/>
      <c r="AB5" s="303" t="str">
        <f>B5&amp;C5</f>
        <v>TantalumConghua Tantalum and Niobium Smeltry</v>
      </c>
      <c r="AK5" s="302">
        <f>LEN(AB5)</f>
        <v>44</v>
      </c>
    </row>
    <row r="6" spans="1:37" s="302" customFormat="1" ht="63.75">
      <c r="A6" s="249"/>
      <c r="B6" s="250" t="s">
        <v>1656</v>
      </c>
      <c r="C6" s="256" t="s">
        <v>54</v>
      </c>
      <c r="D6" s="250" t="s">
        <v>54</v>
      </c>
      <c r="E6" s="250" t="s">
        <v>1621</v>
      </c>
      <c r="F6" s="250" t="s">
        <v>1145</v>
      </c>
      <c r="G6" s="250" t="s">
        <v>2275</v>
      </c>
      <c r="H6" s="251">
        <v>0</v>
      </c>
      <c r="I6" s="252" t="s">
        <v>2484</v>
      </c>
      <c r="J6" s="252" t="s">
        <v>2453</v>
      </c>
      <c r="K6" s="254"/>
      <c r="L6" s="254"/>
      <c r="M6" s="254"/>
      <c r="N6" s="254"/>
      <c r="O6" s="254"/>
      <c r="P6" s="253"/>
      <c r="Q6" s="255"/>
      <c r="R6" s="250" t="str">
        <f ca="1">IF(ISERROR($V6),"",OFFSET('Smelter Look-up'!$C$4,$V6-4,0)&amp;"")</f>
        <v>F&amp;X Electro-Materials Ltd.</v>
      </c>
      <c r="S6" s="264" t="str">
        <f t="shared" ref="S6:S69" ca="1" si="1">IF(B6="","",IF(ISERROR(MATCH($E6,CL,0)),"Unknown",INDIRECT("'C'!$A$"&amp;MATCH($E6,CL,0)+1)))</f>
        <v>CN</v>
      </c>
      <c r="T6" s="264" t="str">
        <f ca="1">IF(B6="","",IF(ISERROR(MATCH($J6,SorP!$B$1:$B$6230,0)),"",INDIRECT("'SorP'!$A$"&amp;MATCH($J6,SorP!$B$1:$B$6230,0))))</f>
        <v>CN-44</v>
      </c>
      <c r="U6" s="299"/>
      <c r="V6" s="300">
        <f>IF(C6="",NA(),MATCH($B6&amp;$C6,'Smelter Look-up'!$J:$J,0))</f>
        <v>290</v>
      </c>
      <c r="W6" s="301"/>
      <c r="X6" s="301">
        <f t="shared" ref="X6:X69" si="2">IF(AND(C6="Smelter not listed",OR(LEN(D6)=0,LEN(E6)=0)),1,0)</f>
        <v>0</v>
      </c>
      <c r="Y6" s="301"/>
      <c r="Z6" s="301"/>
      <c r="AB6" s="303" t="str">
        <f t="shared" ref="AB6:AB69" si="3">B6&amp;C6</f>
        <v>TantalumF&amp;X Electro-Materials Ltd.</v>
      </c>
    </row>
    <row r="7" spans="1:37" s="302" customFormat="1" ht="51">
      <c r="A7" s="249"/>
      <c r="B7" s="250" t="s">
        <v>1656</v>
      </c>
      <c r="C7" s="256" t="s">
        <v>2023</v>
      </c>
      <c r="D7" s="250" t="s">
        <v>2023</v>
      </c>
      <c r="E7" s="250" t="s">
        <v>1635</v>
      </c>
      <c r="F7" s="250" t="s">
        <v>2024</v>
      </c>
      <c r="G7" s="250" t="s">
        <v>2275</v>
      </c>
      <c r="H7" s="251">
        <v>0</v>
      </c>
      <c r="I7" s="252" t="s">
        <v>2516</v>
      </c>
      <c r="J7" s="252" t="s">
        <v>2517</v>
      </c>
      <c r="K7" s="254"/>
      <c r="L7" s="254"/>
      <c r="M7" s="254"/>
      <c r="N7" s="254"/>
      <c r="O7" s="254"/>
      <c r="P7" s="253"/>
      <c r="Q7" s="255"/>
      <c r="R7" s="250" t="str">
        <f ca="1">IF(ISERROR($V7),"",OFFSET('Smelter Look-up'!$C$4,$V7-4,0)&amp;"")</f>
        <v>KEMET Blue Metals</v>
      </c>
      <c r="S7" s="264" t="str">
        <f t="shared" ca="1" si="1"/>
        <v>MX</v>
      </c>
      <c r="T7" s="264" t="str">
        <f ca="1">IF(B7="","",IF(ISERROR(MATCH($J7,SorP!$B$1:$B$6230,0)),"",INDIRECT("'SorP'!$A$"&amp;MATCH($J7,SorP!$B$1:$B$6230,0))))</f>
        <v>MX-TAM</v>
      </c>
      <c r="U7" s="299"/>
      <c r="V7" s="300">
        <f>IF(C7="",NA(),MATCH($B7&amp;$C7,'Smelter Look-up'!$J:$J,0))</f>
        <v>310</v>
      </c>
      <c r="W7" s="301"/>
      <c r="X7" s="301">
        <f t="shared" si="2"/>
        <v>0</v>
      </c>
      <c r="Y7" s="301"/>
      <c r="Z7" s="301"/>
      <c r="AB7" s="303" t="str">
        <f t="shared" si="3"/>
        <v>TantalumKEMET Blue Metals</v>
      </c>
    </row>
    <row r="8" spans="1:37" s="302" customFormat="1" ht="89.25">
      <c r="A8" s="249"/>
      <c r="B8" s="250" t="s">
        <v>1656</v>
      </c>
      <c r="C8" s="256" t="s">
        <v>3159</v>
      </c>
      <c r="D8" s="250" t="s">
        <v>3159</v>
      </c>
      <c r="E8" s="250" t="s">
        <v>1621</v>
      </c>
      <c r="F8" s="250" t="s">
        <v>1150</v>
      </c>
      <c r="G8" s="250" t="s">
        <v>2275</v>
      </c>
      <c r="H8" s="251">
        <v>0</v>
      </c>
      <c r="I8" s="252" t="s">
        <v>2488</v>
      </c>
      <c r="J8" s="252" t="s">
        <v>2342</v>
      </c>
      <c r="K8" s="254"/>
      <c r="L8" s="254"/>
      <c r="M8" s="254"/>
      <c r="N8" s="254"/>
      <c r="O8" s="254"/>
      <c r="P8" s="253"/>
      <c r="Q8" s="255"/>
      <c r="R8" s="250" t="str">
        <f ca="1">IF(ISERROR($V8),"",OFFSET('Smelter Look-up'!$C$4,$V8-4,0)&amp;"")</f>
        <v>King-Tan Tantalum Industry Ltd.</v>
      </c>
      <c r="S8" s="264" t="str">
        <f t="shared" ca="1" si="1"/>
        <v>CN</v>
      </c>
      <c r="T8" s="264" t="str">
        <f ca="1">IF(B8="","",IF(ISERROR(MATCH($J8,SorP!$B$1:$B$6230,0)),"",INDIRECT("'SorP'!$A$"&amp;MATCH($J8,SorP!$B$1:$B$6230,0))))</f>
        <v>CN-36</v>
      </c>
      <c r="U8" s="299"/>
      <c r="V8" s="300">
        <f>IF(C8="",NA(),MATCH($B8&amp;$C8,'Smelter Look-up'!$J:$J,0))</f>
        <v>312</v>
      </c>
      <c r="W8" s="301"/>
      <c r="X8" s="301">
        <f t="shared" si="2"/>
        <v>0</v>
      </c>
      <c r="Y8" s="301"/>
      <c r="Z8" s="301"/>
      <c r="AB8" s="303" t="str">
        <f t="shared" si="3"/>
        <v>TantalumKing-Tan Tantalum Industry Ltd.</v>
      </c>
    </row>
    <row r="9" spans="1:37" s="302" customFormat="1" ht="63.75">
      <c r="A9" s="249"/>
      <c r="B9" s="250" t="s">
        <v>1656</v>
      </c>
      <c r="C9" s="256" t="s">
        <v>1641</v>
      </c>
      <c r="D9" s="250" t="s">
        <v>1641</v>
      </c>
      <c r="E9" s="250" t="s">
        <v>1630</v>
      </c>
      <c r="F9" s="250" t="s">
        <v>1154</v>
      </c>
      <c r="G9" s="250" t="s">
        <v>2275</v>
      </c>
      <c r="H9" s="251">
        <v>0</v>
      </c>
      <c r="I9" s="252" t="s">
        <v>2495</v>
      </c>
      <c r="J9" s="252" t="s">
        <v>2496</v>
      </c>
      <c r="K9" s="254"/>
      <c r="L9" s="254"/>
      <c r="M9" s="254"/>
      <c r="N9" s="254"/>
      <c r="O9" s="254"/>
      <c r="P9" s="253"/>
      <c r="Q9" s="255"/>
      <c r="R9" s="250" t="str">
        <f ca="1">IF(ISERROR($V9),"",OFFSET('Smelter Look-up'!$C$4,$V9-4,0)&amp;"")</f>
        <v>Mitsui Mining and Smelting Co., Ltd.</v>
      </c>
      <c r="S9" s="264" t="str">
        <f t="shared" ca="1" si="1"/>
        <v>JP</v>
      </c>
      <c r="T9" s="264" t="str">
        <f ca="1">IF(B9="","",IF(ISERROR(MATCH($J9,SorP!$B$1:$B$6230,0)),"",INDIRECT("'SorP'!$A$"&amp;MATCH($J9,SorP!$B$1:$B$6230,0))))</f>
        <v>JP-40</v>
      </c>
      <c r="U9" s="299"/>
      <c r="V9" s="300">
        <f>IF(C9="",NA(),MATCH($B9&amp;$C9,'Smelter Look-up'!$J:$J,0))</f>
        <v>319</v>
      </c>
      <c r="W9" s="301"/>
      <c r="X9" s="301">
        <f t="shared" si="2"/>
        <v>0</v>
      </c>
      <c r="Y9" s="301"/>
      <c r="Z9" s="301"/>
      <c r="AB9" s="303" t="str">
        <f t="shared" si="3"/>
        <v>TantalumMitsui Mining &amp; Smelting</v>
      </c>
    </row>
    <row r="10" spans="1:37" s="302" customFormat="1" ht="102">
      <c r="A10" s="249"/>
      <c r="B10" s="250" t="s">
        <v>1656</v>
      </c>
      <c r="C10" s="256" t="s">
        <v>3189</v>
      </c>
      <c r="D10" s="250" t="s">
        <v>3189</v>
      </c>
      <c r="E10" s="250" t="s">
        <v>1621</v>
      </c>
      <c r="F10" s="250" t="s">
        <v>1986</v>
      </c>
      <c r="G10" s="250" t="s">
        <v>2275</v>
      </c>
      <c r="H10" s="251">
        <v>0</v>
      </c>
      <c r="I10" s="252" t="s">
        <v>2515</v>
      </c>
      <c r="J10" s="252" t="s">
        <v>2342</v>
      </c>
      <c r="K10" s="254"/>
      <c r="L10" s="254"/>
      <c r="M10" s="254"/>
      <c r="N10" s="254"/>
      <c r="O10" s="254"/>
      <c r="P10" s="253"/>
      <c r="Q10" s="255"/>
      <c r="R10" s="250" t="str">
        <f ca="1">IF(ISERROR($V10),"",OFFSET('Smelter Look-up'!$C$4,$V10-4,0)&amp;"")</f>
        <v>Jiangxi Dinghai Tantalum &amp; Niobium Co., Ltd.</v>
      </c>
      <c r="S10" s="264" t="str">
        <f t="shared" ca="1" si="1"/>
        <v>CN</v>
      </c>
      <c r="T10" s="264" t="str">
        <f ca="1">IF(B10="","",IF(ISERROR(MATCH($J10,SorP!$B$1:$B$6230,0)),"",INDIRECT("'SorP'!$A$"&amp;MATCH($J10,SorP!$B$1:$B$6230,0))))</f>
        <v>CN-36</v>
      </c>
      <c r="U10" s="299"/>
      <c r="V10" s="300">
        <f>IF(C10="",NA(),MATCH($B10&amp;$C10,'Smelter Look-up'!$J:$J,0))</f>
        <v>303</v>
      </c>
      <c r="W10" s="301"/>
      <c r="X10" s="301">
        <f t="shared" si="2"/>
        <v>0</v>
      </c>
      <c r="Y10" s="301"/>
      <c r="Z10" s="301"/>
      <c r="AB10" s="303" t="str">
        <f t="shared" si="3"/>
        <v>TantalumJiangxi Dinghai Tantalum &amp; Niobium Co., Ltd.</v>
      </c>
    </row>
    <row r="11" spans="1:37" s="302" customFormat="1" ht="127.5">
      <c r="A11" s="249"/>
      <c r="B11" s="250" t="s">
        <v>1656</v>
      </c>
      <c r="C11" s="256" t="s">
        <v>3186</v>
      </c>
      <c r="D11" s="250" t="s">
        <v>3186</v>
      </c>
      <c r="E11" s="250" t="s">
        <v>1621</v>
      </c>
      <c r="F11" s="250" t="s">
        <v>1987</v>
      </c>
      <c r="G11" s="250" t="s">
        <v>2275</v>
      </c>
      <c r="H11" s="251">
        <v>0</v>
      </c>
      <c r="I11" s="252" t="s">
        <v>2487</v>
      </c>
      <c r="J11" s="252" t="s">
        <v>2342</v>
      </c>
      <c r="K11" s="254"/>
      <c r="L11" s="254"/>
      <c r="M11" s="254"/>
      <c r="N11" s="254"/>
      <c r="O11" s="254"/>
      <c r="P11" s="253"/>
      <c r="Q11" s="255"/>
      <c r="R11" s="250" t="str">
        <f ca="1">IF(ISERROR($V11),"",OFFSET('Smelter Look-up'!$C$4,$V11-4,0)&amp;"")</f>
        <v>Jiujiang Zhongao Tantalum &amp; Niobium Co., Ltd.</v>
      </c>
      <c r="S11" s="264" t="str">
        <f t="shared" ca="1" si="1"/>
        <v>CN</v>
      </c>
      <c r="T11" s="264" t="str">
        <f ca="1">IF(B11="","",IF(ISERROR(MATCH($J11,SorP!$B$1:$B$6230,0)),"",INDIRECT("'SorP'!$A$"&amp;MATCH($J11,SorP!$B$1:$B$6230,0))))</f>
        <v>CN-36</v>
      </c>
      <c r="U11" s="299"/>
      <c r="V11" s="300">
        <f>IF(C11="",NA(),MATCH($B11&amp;$C11,'Smelter Look-up'!$J:$J,0))</f>
        <v>309</v>
      </c>
      <c r="W11" s="301"/>
      <c r="X11" s="301">
        <f t="shared" si="2"/>
        <v>0</v>
      </c>
      <c r="Y11" s="301"/>
      <c r="Z11" s="301"/>
      <c r="AB11" s="303" t="str">
        <f t="shared" si="3"/>
        <v>TantalumJiujiang Zhongao Tantalum &amp; Niobium Co., Ltd.</v>
      </c>
    </row>
    <row r="12" spans="1:37" s="302" customFormat="1" ht="102">
      <c r="A12" s="249"/>
      <c r="B12" s="250" t="s">
        <v>1656</v>
      </c>
      <c r="C12" s="256" t="s">
        <v>5</v>
      </c>
      <c r="D12" s="250" t="s">
        <v>5</v>
      </c>
      <c r="E12" s="250" t="s">
        <v>1621</v>
      </c>
      <c r="F12" s="250" t="s">
        <v>1148</v>
      </c>
      <c r="G12" s="250" t="s">
        <v>2275</v>
      </c>
      <c r="H12" s="251">
        <v>0</v>
      </c>
      <c r="I12" s="252" t="s">
        <v>2487</v>
      </c>
      <c r="J12" s="252" t="s">
        <v>2342</v>
      </c>
      <c r="K12" s="254"/>
      <c r="L12" s="254"/>
      <c r="M12" s="254"/>
      <c r="N12" s="254"/>
      <c r="O12" s="254"/>
      <c r="P12" s="253"/>
      <c r="Q12" s="255"/>
      <c r="R12" s="250" t="str">
        <f ca="1">IF(ISERROR($V12),"",OFFSET('Smelter Look-up'!$C$4,$V12-4,0)&amp;"")</f>
        <v>JiuJiang JinXin Nonferrous Metals Co., Ltd.</v>
      </c>
      <c r="S12" s="264" t="str">
        <f t="shared" ca="1" si="1"/>
        <v>CN</v>
      </c>
      <c r="T12" s="264" t="str">
        <f ca="1">IF(B12="","",IF(ISERROR(MATCH($J12,SorP!$B$1:$B$6230,0)),"",INDIRECT("'SorP'!$A$"&amp;MATCH($J12,SorP!$B$1:$B$6230,0))))</f>
        <v>CN-36</v>
      </c>
      <c r="U12" s="299"/>
      <c r="V12" s="300">
        <f>IF(C12="",NA(),MATCH($B12&amp;$C12,'Smelter Look-up'!$J:$J,0))</f>
        <v>306</v>
      </c>
      <c r="W12" s="301"/>
      <c r="X12" s="301">
        <f t="shared" si="2"/>
        <v>0</v>
      </c>
      <c r="Y12" s="301"/>
      <c r="Z12" s="301"/>
      <c r="AB12" s="303" t="str">
        <f t="shared" si="3"/>
        <v>TantalumJiuJiang JinXin Nonferrous Metals Co., Ltd.</v>
      </c>
    </row>
    <row r="13" spans="1:37" s="302" customFormat="1" ht="114.75">
      <c r="A13" s="249"/>
      <c r="B13" s="250" t="s">
        <v>1655</v>
      </c>
      <c r="C13" s="256" t="s">
        <v>3326</v>
      </c>
      <c r="D13" s="250" t="s">
        <v>3647</v>
      </c>
      <c r="E13" s="250" t="s">
        <v>1621</v>
      </c>
      <c r="F13" s="250" t="s">
        <v>3359</v>
      </c>
      <c r="G13" s="250" t="s">
        <v>2275</v>
      </c>
      <c r="H13" s="251">
        <v>0</v>
      </c>
      <c r="I13" s="252" t="s">
        <v>15457</v>
      </c>
      <c r="J13" s="252" t="s">
        <v>2327</v>
      </c>
      <c r="K13" s="254"/>
      <c r="L13" s="254"/>
      <c r="M13" s="254"/>
      <c r="N13" s="254"/>
      <c r="O13" s="254"/>
      <c r="P13" s="253"/>
      <c r="Q13" s="255"/>
      <c r="R13" s="250" t="str">
        <f ca="1">IF(ISERROR($V13),"",OFFSET('Smelter Look-up'!$C$4,$V13-4,0)&amp;"")</f>
        <v>Chenzhou Yunxiang Mining and Metallurgy Co., Ltd.</v>
      </c>
      <c r="S13" s="264" t="str">
        <f t="shared" ca="1" si="1"/>
        <v>CN</v>
      </c>
      <c r="T13" s="264" t="str">
        <f ca="1">IF(B13="","",IF(ISERROR(MATCH($J13,SorP!$B$1:$B$6230,0)),"",INDIRECT("'SorP'!$A$"&amp;MATCH($J13,SorP!$B$1:$B$6230,0))))</f>
        <v>CN-43</v>
      </c>
      <c r="U13" s="299"/>
      <c r="V13" s="300">
        <f>IF(C13="",NA(),MATCH($B13&amp;$C13,'Smelter Look-up'!$J:$J,0))</f>
        <v>356</v>
      </c>
      <c r="W13" s="301"/>
      <c r="X13" s="301">
        <f t="shared" si="2"/>
        <v>0</v>
      </c>
      <c r="Y13" s="301"/>
      <c r="Z13" s="301"/>
      <c r="AB13" s="303" t="str">
        <f t="shared" si="3"/>
        <v>TinChenzhou Yun Xiang mining limited liability company</v>
      </c>
    </row>
    <row r="14" spans="1:37" s="302" customFormat="1" ht="102">
      <c r="A14" s="249"/>
      <c r="B14" s="250" t="s">
        <v>1655</v>
      </c>
      <c r="C14" s="256" t="s">
        <v>3977</v>
      </c>
      <c r="D14" s="250" t="s">
        <v>3977</v>
      </c>
      <c r="E14" s="250" t="s">
        <v>1621</v>
      </c>
      <c r="F14" s="250" t="s">
        <v>3978</v>
      </c>
      <c r="G14" s="250" t="s">
        <v>2275</v>
      </c>
      <c r="H14" s="251">
        <v>0</v>
      </c>
      <c r="I14" s="252" t="s">
        <v>2613</v>
      </c>
      <c r="J14" s="252" t="s">
        <v>2453</v>
      </c>
      <c r="K14" s="254"/>
      <c r="L14" s="254"/>
      <c r="M14" s="254"/>
      <c r="N14" s="254"/>
      <c r="O14" s="254"/>
      <c r="P14" s="253"/>
      <c r="Q14" s="255"/>
      <c r="R14" s="250" t="str">
        <f ca="1">IF(ISERROR($V14),"",OFFSET('Smelter Look-up'!$C$4,$V14-4,0)&amp;"")</f>
        <v>Guangdong Hanhe Non-Ferrous Metal Co., Ltd.</v>
      </c>
      <c r="S14" s="264" t="str">
        <f t="shared" ca="1" si="1"/>
        <v>CN</v>
      </c>
      <c r="T14" s="264" t="str">
        <f ca="1">IF(B14="","",IF(ISERROR(MATCH($J14,SorP!$B$1:$B$6230,0)),"",INDIRECT("'SorP'!$A$"&amp;MATCH($J14,SorP!$B$1:$B$6230,0))))</f>
        <v>CN-44</v>
      </c>
      <c r="U14" s="299"/>
      <c r="V14" s="300">
        <f>IF(C14="",NA(),MATCH($B14&amp;$C14,'Smelter Look-up'!$J:$J,0))</f>
        <v>397</v>
      </c>
      <c r="W14" s="301"/>
      <c r="X14" s="301">
        <f t="shared" si="2"/>
        <v>0</v>
      </c>
      <c r="Y14" s="301"/>
      <c r="Z14" s="301"/>
      <c r="AB14" s="303" t="str">
        <f t="shared" si="3"/>
        <v>TinGuangdong Hanhe Non-Ferrous Metal Co., Ltd.</v>
      </c>
    </row>
    <row r="15" spans="1:37" s="302" customFormat="1" ht="102">
      <c r="A15" s="249"/>
      <c r="B15" s="250" t="s">
        <v>1655</v>
      </c>
      <c r="C15" s="256" t="s">
        <v>3182</v>
      </c>
      <c r="D15" s="250" t="s">
        <v>3182</v>
      </c>
      <c r="E15" s="250" t="s">
        <v>1621</v>
      </c>
      <c r="F15" s="250" t="s">
        <v>1204</v>
      </c>
      <c r="G15" s="250" t="s">
        <v>2275</v>
      </c>
      <c r="H15" s="251">
        <v>0</v>
      </c>
      <c r="I15" s="252" t="s">
        <v>3849</v>
      </c>
      <c r="J15" s="252" t="s">
        <v>2306</v>
      </c>
      <c r="K15" s="254"/>
      <c r="L15" s="254"/>
      <c r="M15" s="254"/>
      <c r="N15" s="254"/>
      <c r="O15" s="254"/>
      <c r="P15" s="253"/>
      <c r="Q15" s="255"/>
      <c r="R15" s="250" t="str">
        <f ca="1">IF(ISERROR($V15),"",OFFSET('Smelter Look-up'!$C$4,$V15-4,0)&amp;"")</f>
        <v>Yunnan Chengfeng Non-ferrous Metals Co., Ltd.</v>
      </c>
      <c r="S15" s="264" t="str">
        <f t="shared" ca="1" si="1"/>
        <v>CN</v>
      </c>
      <c r="T15" s="264" t="str">
        <f ca="1">IF(B15="","",IF(ISERROR(MATCH($J15,SorP!$B$1:$B$6230,0)),"",INDIRECT("'SorP'!$A$"&amp;MATCH($J15,SorP!$B$1:$B$6230,0))))</f>
        <v>CN-53</v>
      </c>
      <c r="U15" s="299"/>
      <c r="V15" s="300">
        <f>IF(C15="",NA(),MATCH($B15&amp;$C15,'Smelter Look-up'!$J:$J,0))</f>
        <v>494</v>
      </c>
      <c r="W15" s="301"/>
      <c r="X15" s="301">
        <f t="shared" si="2"/>
        <v>0</v>
      </c>
      <c r="Y15" s="301"/>
      <c r="Z15" s="301"/>
      <c r="AB15" s="303" t="str">
        <f t="shared" si="3"/>
        <v>TinYunnan Chengfeng Non-ferrous Metals Co., Ltd.</v>
      </c>
    </row>
    <row r="16" spans="1:37" s="302" customFormat="1" ht="51">
      <c r="A16" s="249"/>
      <c r="B16" s="250" t="s">
        <v>1655</v>
      </c>
      <c r="C16" s="256" t="s">
        <v>60</v>
      </c>
      <c r="D16" s="250" t="s">
        <v>3660</v>
      </c>
      <c r="E16" s="250" t="s">
        <v>1621</v>
      </c>
      <c r="F16" s="250" t="s">
        <v>1205</v>
      </c>
      <c r="G16" s="250" t="s">
        <v>2275</v>
      </c>
      <c r="H16" s="251">
        <v>0</v>
      </c>
      <c r="I16" s="252" t="s">
        <v>3849</v>
      </c>
      <c r="J16" s="252" t="s">
        <v>2306</v>
      </c>
      <c r="K16" s="254"/>
      <c r="L16" s="254"/>
      <c r="M16" s="254"/>
      <c r="N16" s="254"/>
      <c r="O16" s="254"/>
      <c r="P16" s="253"/>
      <c r="Q16" s="255"/>
      <c r="R16" s="250" t="str">
        <f ca="1">IF(ISERROR($V16),"",OFFSET('Smelter Look-up'!$C$4,$V16-4,0)&amp;"")</f>
        <v>Yunnan Tin Company Limited</v>
      </c>
      <c r="S16" s="264" t="str">
        <f t="shared" ca="1" si="1"/>
        <v>CN</v>
      </c>
      <c r="T16" s="264" t="str">
        <f ca="1">IF(B16="","",IF(ISERROR(MATCH($J16,SorP!$B$1:$B$6230,0)),"",INDIRECT("'SorP'!$A$"&amp;MATCH($J16,SorP!$B$1:$B$6230,0))))</f>
        <v>CN-53</v>
      </c>
      <c r="U16" s="299"/>
      <c r="V16" s="300">
        <f>IF(C16="",NA(),MATCH($B16&amp;$C16,'Smelter Look-up'!$J:$J,0))</f>
        <v>499</v>
      </c>
      <c r="W16" s="301"/>
      <c r="X16" s="301">
        <f t="shared" si="2"/>
        <v>0</v>
      </c>
      <c r="Y16" s="301"/>
      <c r="Z16" s="301"/>
      <c r="AB16" s="303" t="str">
        <f t="shared" si="3"/>
        <v>TinYunnan Tin Company, Ltd.</v>
      </c>
    </row>
    <row r="17" spans="1:28" s="302" customFormat="1" ht="63.75">
      <c r="A17" s="249"/>
      <c r="B17" s="250" t="s">
        <v>1655</v>
      </c>
      <c r="C17" s="256" t="s">
        <v>1887</v>
      </c>
      <c r="D17" s="250" t="s">
        <v>1887</v>
      </c>
      <c r="E17" s="250" t="s">
        <v>1621</v>
      </c>
      <c r="F17" s="250" t="s">
        <v>1175</v>
      </c>
      <c r="G17" s="250" t="s">
        <v>2275</v>
      </c>
      <c r="H17" s="251">
        <v>0</v>
      </c>
      <c r="I17" s="252" t="s">
        <v>2554</v>
      </c>
      <c r="J17" s="252" t="s">
        <v>2534</v>
      </c>
      <c r="K17" s="254"/>
      <c r="L17" s="254"/>
      <c r="M17" s="254"/>
      <c r="N17" s="254"/>
      <c r="O17" s="254"/>
      <c r="P17" s="253"/>
      <c r="Q17" s="255"/>
      <c r="R17" s="250" t="str">
        <f ca="1">IF(ISERROR($V17),"",OFFSET('Smelter Look-up'!$C$4,$V17-4,0)&amp;"")</f>
        <v>China Tin Group Co., Ltd.</v>
      </c>
      <c r="S17" s="264" t="str">
        <f t="shared" ca="1" si="1"/>
        <v>CN</v>
      </c>
      <c r="T17" s="264" t="str">
        <f ca="1">IF(B17="","",IF(ISERROR(MATCH($J17,SorP!$B$1:$B$6230,0)),"",INDIRECT("'SorP'!$A$"&amp;MATCH($J17,SorP!$B$1:$B$6230,0))))</f>
        <v>CN-45</v>
      </c>
      <c r="U17" s="299"/>
      <c r="V17" s="300">
        <f>IF(C17="",NA(),MATCH($B17&amp;$C17,'Smelter Look-up'!$J:$J,0))</f>
        <v>361</v>
      </c>
      <c r="W17" s="301"/>
      <c r="X17" s="301">
        <f t="shared" si="2"/>
        <v>0</v>
      </c>
      <c r="Y17" s="301"/>
      <c r="Z17" s="301"/>
      <c r="AB17" s="303" t="str">
        <f t="shared" si="3"/>
        <v>TinChina Tin Group Co., Ltd.</v>
      </c>
    </row>
    <row r="18" spans="1:28" s="302" customFormat="1" ht="63.75">
      <c r="A18" s="249"/>
      <c r="B18" s="250" t="s">
        <v>1655</v>
      </c>
      <c r="C18" s="256" t="s">
        <v>3281</v>
      </c>
      <c r="D18" s="250" t="s">
        <v>58</v>
      </c>
      <c r="E18" s="250" t="s">
        <v>3832</v>
      </c>
      <c r="F18" s="250" t="s">
        <v>1165</v>
      </c>
      <c r="G18" s="250" t="s">
        <v>2275</v>
      </c>
      <c r="H18" s="251">
        <v>0</v>
      </c>
      <c r="I18" s="252" t="s">
        <v>2536</v>
      </c>
      <c r="J18" s="252" t="s">
        <v>2508</v>
      </c>
      <c r="K18" s="254"/>
      <c r="L18" s="254"/>
      <c r="M18" s="254"/>
      <c r="N18" s="254"/>
      <c r="O18" s="254"/>
      <c r="P18" s="253"/>
      <c r="Q18" s="255"/>
      <c r="R18" s="250" t="str">
        <f ca="1">IF(ISERROR($V18),"",OFFSET('Smelter Look-up'!$C$4,$V18-4,0)&amp;"")</f>
        <v>Alpha</v>
      </c>
      <c r="S18" s="264" t="str">
        <f t="shared" ca="1" si="1"/>
        <v>US</v>
      </c>
      <c r="T18" s="264" t="str">
        <f ca="1">IF(B18="","",IF(ISERROR(MATCH($J18,SorP!$B$1:$B$6230,0)),"",INDIRECT("'SorP'!$A$"&amp;MATCH($J18,SorP!$B$1:$B$6230,0))))</f>
        <v>US-PA</v>
      </c>
      <c r="U18" s="299"/>
      <c r="V18" s="300">
        <f>IF(C18="",NA(),MATCH($B18&amp;$C18,'Smelter Look-up'!$J:$J,0))</f>
        <v>350</v>
      </c>
      <c r="W18" s="301"/>
      <c r="X18" s="301">
        <f t="shared" si="2"/>
        <v>0</v>
      </c>
      <c r="Y18" s="301"/>
      <c r="Z18" s="301"/>
      <c r="AB18" s="303" t="str">
        <f t="shared" si="3"/>
        <v>TinAlpha Metals Korea Ltd.</v>
      </c>
    </row>
    <row r="19" spans="1:28" s="302" customFormat="1" ht="51">
      <c r="A19" s="249"/>
      <c r="B19" s="250" t="s">
        <v>1655</v>
      </c>
      <c r="C19" s="256" t="s">
        <v>2538</v>
      </c>
      <c r="D19" s="250" t="s">
        <v>58</v>
      </c>
      <c r="E19" s="250" t="s">
        <v>3832</v>
      </c>
      <c r="F19" s="250" t="s">
        <v>1165</v>
      </c>
      <c r="G19" s="250" t="s">
        <v>2275</v>
      </c>
      <c r="H19" s="251">
        <v>0</v>
      </c>
      <c r="I19" s="252" t="s">
        <v>2536</v>
      </c>
      <c r="J19" s="252" t="s">
        <v>2508</v>
      </c>
      <c r="K19" s="254"/>
      <c r="L19" s="254"/>
      <c r="M19" s="254"/>
      <c r="N19" s="254"/>
      <c r="O19" s="254"/>
      <c r="P19" s="253"/>
      <c r="Q19" s="255"/>
      <c r="R19" s="250" t="str">
        <f ca="1">IF(ISERROR($V19),"",OFFSET('Smelter Look-up'!$C$4,$V19-4,0)&amp;"")</f>
        <v>Alpha</v>
      </c>
      <c r="S19" s="264" t="str">
        <f t="shared" ca="1" si="1"/>
        <v>US</v>
      </c>
      <c r="T19" s="264" t="str">
        <f ca="1">IF(B19="","",IF(ISERROR(MATCH($J19,SorP!$B$1:$B$6230,0)),"",INDIRECT("'SorP'!$A$"&amp;MATCH($J19,SorP!$B$1:$B$6230,0))))</f>
        <v>US-PA</v>
      </c>
      <c r="U19" s="299"/>
      <c r="V19" s="300">
        <f>IF(C19="",NA(),MATCH($B19&amp;$C19,'Smelter Look-up'!$J:$J,0))</f>
        <v>351</v>
      </c>
      <c r="W19" s="301"/>
      <c r="X19" s="301">
        <f t="shared" si="2"/>
        <v>0</v>
      </c>
      <c r="Y19" s="301"/>
      <c r="Z19" s="301"/>
      <c r="AB19" s="303" t="str">
        <f t="shared" si="3"/>
        <v>TinAlpha Metals Taiwan</v>
      </c>
    </row>
    <row r="20" spans="1:28" s="302" customFormat="1" ht="63.75">
      <c r="A20" s="249"/>
      <c r="B20" s="250" t="s">
        <v>1655</v>
      </c>
      <c r="C20" s="256" t="s">
        <v>3282</v>
      </c>
      <c r="D20" s="250" t="s">
        <v>3182</v>
      </c>
      <c r="E20" s="250" t="s">
        <v>1621</v>
      </c>
      <c r="F20" s="250" t="s">
        <v>1204</v>
      </c>
      <c r="G20" s="250" t="s">
        <v>2275</v>
      </c>
      <c r="H20" s="251">
        <v>0</v>
      </c>
      <c r="I20" s="252" t="s">
        <v>3849</v>
      </c>
      <c r="J20" s="252" t="s">
        <v>2306</v>
      </c>
      <c r="K20" s="254"/>
      <c r="L20" s="254"/>
      <c r="M20" s="254"/>
      <c r="N20" s="254"/>
      <c r="O20" s="254"/>
      <c r="P20" s="253"/>
      <c r="Q20" s="255"/>
      <c r="R20" s="250" t="str">
        <f ca="1">IF(ISERROR($V20),"",OFFSET('Smelter Look-up'!$C$4,$V20-4,0)&amp;"")</f>
        <v>Yunnan Chengfeng Non-ferrous Metals Co., Ltd.</v>
      </c>
      <c r="S20" s="264" t="str">
        <f t="shared" ca="1" si="1"/>
        <v>CN</v>
      </c>
      <c r="T20" s="264" t="str">
        <f ca="1">IF(B20="","",IF(ISERROR(MATCH($J20,SorP!$B$1:$B$6230,0)),"",INDIRECT("'SorP'!$A$"&amp;MATCH($J20,SorP!$B$1:$B$6230,0))))</f>
        <v>CN-53</v>
      </c>
      <c r="U20" s="299"/>
      <c r="V20" s="300">
        <f>IF(C20="",NA(),MATCH($B20&amp;$C20,'Smelter Look-up'!$J:$J,0))</f>
        <v>355</v>
      </c>
      <c r="W20" s="301"/>
      <c r="X20" s="301">
        <f t="shared" si="2"/>
        <v>0</v>
      </c>
      <c r="Y20" s="301"/>
      <c r="Z20" s="301"/>
      <c r="AB20" s="303" t="str">
        <f t="shared" si="3"/>
        <v>TinChengfeng Metals Co Pte Ltd</v>
      </c>
    </row>
    <row r="21" spans="1:28" s="302" customFormat="1" ht="76.5">
      <c r="A21" s="249"/>
      <c r="B21" s="250" t="s">
        <v>1655</v>
      </c>
      <c r="C21" s="256" t="s">
        <v>3283</v>
      </c>
      <c r="D21" s="250" t="s">
        <v>2532</v>
      </c>
      <c r="E21" s="250" t="s">
        <v>1621</v>
      </c>
      <c r="F21" s="250" t="s">
        <v>1163</v>
      </c>
      <c r="G21" s="250" t="s">
        <v>2275</v>
      </c>
      <c r="H21" s="251">
        <v>0</v>
      </c>
      <c r="I21" s="252" t="s">
        <v>2510</v>
      </c>
      <c r="J21" s="252" t="s">
        <v>2342</v>
      </c>
      <c r="K21" s="254"/>
      <c r="L21" s="254"/>
      <c r="M21" s="254"/>
      <c r="N21" s="254"/>
      <c r="O21" s="254"/>
      <c r="P21" s="253"/>
      <c r="Q21" s="255"/>
      <c r="R21" s="250" t="str">
        <f ca="1">IF(ISERROR($V21),"",OFFSET('Smelter Look-up'!$C$4,$V21-4,0)&amp;"")</f>
        <v>Jiangxi Ketai Advanced Material Co., Ltd.</v>
      </c>
      <c r="S21" s="264" t="str">
        <f t="shared" ca="1" si="1"/>
        <v>CN</v>
      </c>
      <c r="T21" s="264" t="str">
        <f ca="1">IF(B21="","",IF(ISERROR(MATCH($J21,SorP!$B$1:$B$6230,0)),"",INDIRECT("'SorP'!$A$"&amp;MATCH($J21,SorP!$B$1:$B$6230,0))))</f>
        <v>CN-36</v>
      </c>
      <c r="U21" s="299"/>
      <c r="V21" s="300">
        <f>IF(C21="",NA(),MATCH($B21&amp;$C21,'Smelter Look-up'!$J:$J,0))</f>
        <v>359</v>
      </c>
      <c r="W21" s="301"/>
      <c r="X21" s="301">
        <f t="shared" si="2"/>
        <v>0</v>
      </c>
      <c r="Y21" s="301"/>
      <c r="Z21" s="301"/>
      <c r="AB21" s="303" t="str">
        <f t="shared" si="3"/>
        <v>TinChina Rare Metal Material Co., Ltd.</v>
      </c>
    </row>
    <row r="22" spans="1:28" s="302" customFormat="1" ht="63.75">
      <c r="A22" s="249"/>
      <c r="B22" s="250" t="s">
        <v>1655</v>
      </c>
      <c r="C22" s="256" t="s">
        <v>1887</v>
      </c>
      <c r="D22" s="250" t="s">
        <v>1887</v>
      </c>
      <c r="E22" s="250" t="s">
        <v>1621</v>
      </c>
      <c r="F22" s="250" t="s">
        <v>1175</v>
      </c>
      <c r="G22" s="250" t="s">
        <v>2275</v>
      </c>
      <c r="H22" s="251">
        <v>0</v>
      </c>
      <c r="I22" s="252" t="s">
        <v>2554</v>
      </c>
      <c r="J22" s="252" t="s">
        <v>2534</v>
      </c>
      <c r="K22" s="254"/>
      <c r="L22" s="254"/>
      <c r="M22" s="254"/>
      <c r="N22" s="254"/>
      <c r="O22" s="254"/>
      <c r="P22" s="253"/>
      <c r="Q22" s="255"/>
      <c r="R22" s="250" t="str">
        <f ca="1">IF(ISERROR($V22),"",OFFSET('Smelter Look-up'!$C$4,$V22-4,0)&amp;"")</f>
        <v>China Tin Group Co., Ltd.</v>
      </c>
      <c r="S22" s="264" t="str">
        <f t="shared" ca="1" si="1"/>
        <v>CN</v>
      </c>
      <c r="T22" s="264" t="str">
        <f ca="1">IF(B22="","",IF(ISERROR(MATCH($J22,SorP!$B$1:$B$6230,0)),"",INDIRECT("'SorP'!$A$"&amp;MATCH($J22,SorP!$B$1:$B$6230,0))))</f>
        <v>CN-45</v>
      </c>
      <c r="U22" s="299"/>
      <c r="V22" s="300">
        <f>IF(C22="",NA(),MATCH($B22&amp;$C22,'Smelter Look-up'!$J:$J,0))</f>
        <v>361</v>
      </c>
      <c r="W22" s="301"/>
      <c r="X22" s="301">
        <f t="shared" si="2"/>
        <v>0</v>
      </c>
      <c r="Y22" s="301"/>
      <c r="Z22" s="301"/>
      <c r="AB22" s="303" t="str">
        <f t="shared" si="3"/>
        <v>TinChina Tin Group Co., Ltd.</v>
      </c>
    </row>
    <row r="23" spans="1:28" s="302" customFormat="1" ht="38.25">
      <c r="A23" s="249"/>
      <c r="B23" s="250" t="s">
        <v>1655</v>
      </c>
      <c r="C23" s="256" t="s">
        <v>3284</v>
      </c>
      <c r="D23" s="250" t="s">
        <v>1887</v>
      </c>
      <c r="E23" s="250" t="s">
        <v>1621</v>
      </c>
      <c r="F23" s="250" t="s">
        <v>1175</v>
      </c>
      <c r="G23" s="250" t="s">
        <v>2275</v>
      </c>
      <c r="H23" s="251">
        <v>0</v>
      </c>
      <c r="I23" s="252" t="s">
        <v>2554</v>
      </c>
      <c r="J23" s="252" t="s">
        <v>2534</v>
      </c>
      <c r="K23" s="254"/>
      <c r="L23" s="254"/>
      <c r="M23" s="254"/>
      <c r="N23" s="254"/>
      <c r="O23" s="254"/>
      <c r="P23" s="253"/>
      <c r="Q23" s="255"/>
      <c r="R23" s="250" t="str">
        <f ca="1">IF(ISERROR($V23),"",OFFSET('Smelter Look-up'!$C$4,$V23-4,0)&amp;"")</f>
        <v>China Tin Group Co., Ltd.</v>
      </c>
      <c r="S23" s="264" t="str">
        <f t="shared" ca="1" si="1"/>
        <v>CN</v>
      </c>
      <c r="T23" s="264" t="str">
        <f ca="1">IF(B23="","",IF(ISERROR(MATCH($J23,SorP!$B$1:$B$6230,0)),"",INDIRECT("'SorP'!$A$"&amp;MATCH($J23,SorP!$B$1:$B$6230,0))))</f>
        <v>CN-45</v>
      </c>
      <c r="U23" s="299"/>
      <c r="V23" s="300">
        <f>IF(C23="",NA(),MATCH($B23&amp;$C23,'Smelter Look-up'!$J:$J,0))</f>
        <v>360</v>
      </c>
      <c r="W23" s="301"/>
      <c r="X23" s="301">
        <f t="shared" si="2"/>
        <v>0</v>
      </c>
      <c r="Y23" s="301"/>
      <c r="Z23" s="301"/>
      <c r="AB23" s="303" t="str">
        <f t="shared" si="3"/>
        <v>TinChina Tin (Hechi)</v>
      </c>
    </row>
    <row r="24" spans="1:28" s="302" customFormat="1" ht="38.25">
      <c r="A24" s="249"/>
      <c r="B24" s="250" t="s">
        <v>1655</v>
      </c>
      <c r="C24" s="256" t="s">
        <v>2566</v>
      </c>
      <c r="D24" s="250" t="s">
        <v>1525</v>
      </c>
      <c r="E24" s="250" t="s">
        <v>1338</v>
      </c>
      <c r="F24" s="250" t="s">
        <v>1178</v>
      </c>
      <c r="G24" s="250" t="s">
        <v>2275</v>
      </c>
      <c r="H24" s="251">
        <v>0</v>
      </c>
      <c r="I24" s="252" t="s">
        <v>2564</v>
      </c>
      <c r="J24" s="252" t="s">
        <v>2565</v>
      </c>
      <c r="K24" s="254"/>
      <c r="L24" s="254"/>
      <c r="M24" s="254"/>
      <c r="N24" s="254"/>
      <c r="O24" s="254"/>
      <c r="P24" s="253"/>
      <c r="Q24" s="255"/>
      <c r="R24" s="250" t="str">
        <f ca="1">IF(ISERROR($V24),"",OFFSET('Smelter Look-up'!$C$4,$V24-4,0)&amp;"")</f>
        <v>Minsur</v>
      </c>
      <c r="S24" s="264" t="str">
        <f t="shared" ca="1" si="1"/>
        <v>PE</v>
      </c>
      <c r="T24" s="264" t="str">
        <f ca="1">IF(B24="","",IF(ISERROR(MATCH($J24,SorP!$B$1:$B$6230,0)),"",INDIRECT("'SorP'!$A$"&amp;MATCH($J24,SorP!$B$1:$B$6230,0))))</f>
        <v>PE-ICA</v>
      </c>
      <c r="U24" s="299"/>
      <c r="V24" s="300">
        <f>IF(C24="",NA(),MATCH($B24&amp;$C24,'Smelter Look-up'!$J:$J,0))</f>
        <v>386</v>
      </c>
      <c r="W24" s="301"/>
      <c r="X24" s="301">
        <f t="shared" si="2"/>
        <v>0</v>
      </c>
      <c r="Y24" s="301"/>
      <c r="Z24" s="301"/>
      <c r="AB24" s="303" t="str">
        <f t="shared" si="3"/>
        <v>TinFunsur Smelter</v>
      </c>
    </row>
    <row r="25" spans="1:28" s="302" customFormat="1" ht="89.25">
      <c r="A25" s="249"/>
      <c r="B25" s="250" t="s">
        <v>1655</v>
      </c>
      <c r="C25" s="256" t="s">
        <v>3649</v>
      </c>
      <c r="D25" s="250" t="s">
        <v>3649</v>
      </c>
      <c r="E25" s="250" t="s">
        <v>1621</v>
      </c>
      <c r="F25" s="250" t="s">
        <v>3329</v>
      </c>
      <c r="G25" s="250" t="s">
        <v>2275</v>
      </c>
      <c r="H25" s="251">
        <v>0</v>
      </c>
      <c r="I25" s="252" t="s">
        <v>3849</v>
      </c>
      <c r="J25" s="252" t="s">
        <v>2306</v>
      </c>
      <c r="K25" s="254"/>
      <c r="L25" s="254"/>
      <c r="M25" s="254"/>
      <c r="N25" s="254"/>
      <c r="O25" s="254"/>
      <c r="P25" s="253"/>
      <c r="Q25" s="255"/>
      <c r="R25" s="250" t="str">
        <f ca="1">IF(ISERROR($V25),"",OFFSET('Smelter Look-up'!$C$4,$V25-4,0)&amp;"")</f>
        <v>Gejiu Fengming Metallurgy Chemical Plant</v>
      </c>
      <c r="S25" s="264" t="str">
        <f t="shared" ca="1" si="1"/>
        <v>CN</v>
      </c>
      <c r="T25" s="264" t="str">
        <f ca="1">IF(B25="","",IF(ISERROR(MATCH($J25,SorP!$B$1:$B$6230,0)),"",INDIRECT("'SorP'!$A$"&amp;MATCH($J25,SorP!$B$1:$B$6230,0))))</f>
        <v>CN-53</v>
      </c>
      <c r="U25" s="299"/>
      <c r="V25" s="300">
        <f>IF(C25="",NA(),MATCH($B25&amp;$C25,'Smelter Look-up'!$J:$J,0))</f>
        <v>388</v>
      </c>
      <c r="W25" s="301"/>
      <c r="X25" s="301">
        <f t="shared" si="2"/>
        <v>0</v>
      </c>
      <c r="Y25" s="301"/>
      <c r="Z25" s="301"/>
      <c r="AB25" s="303" t="str">
        <f t="shared" si="3"/>
        <v>TinGejiu Fengming Metallurgy Chemical Plant</v>
      </c>
    </row>
    <row r="26" spans="1:28" s="302" customFormat="1" ht="102">
      <c r="A26" s="249"/>
      <c r="B26" s="250" t="s">
        <v>1655</v>
      </c>
      <c r="C26" s="256" t="s">
        <v>2585</v>
      </c>
      <c r="D26" s="250" t="s">
        <v>2585</v>
      </c>
      <c r="E26" s="250" t="s">
        <v>1621</v>
      </c>
      <c r="F26" s="250" t="s">
        <v>2586</v>
      </c>
      <c r="G26" s="250" t="s">
        <v>2275</v>
      </c>
      <c r="H26" s="251">
        <v>0</v>
      </c>
      <c r="I26" s="252" t="s">
        <v>3849</v>
      </c>
      <c r="J26" s="252" t="s">
        <v>2306</v>
      </c>
      <c r="K26" s="254"/>
      <c r="L26" s="254"/>
      <c r="M26" s="254"/>
      <c r="N26" s="254"/>
      <c r="O26" s="254"/>
      <c r="P26" s="253"/>
      <c r="Q26" s="255"/>
      <c r="R26" s="250" t="str">
        <f ca="1">IF(ISERROR($V26),"",OFFSET('Smelter Look-up'!$C$4,$V26-4,0)&amp;"")</f>
        <v>Gejiu Yunxin Nonferrous Electrolysis Co., Ltd.</v>
      </c>
      <c r="S26" s="264" t="str">
        <f t="shared" ca="1" si="1"/>
        <v>CN</v>
      </c>
      <c r="T26" s="264" t="str">
        <f ca="1">IF(B26="","",IF(ISERROR(MATCH($J26,SorP!$B$1:$B$6230,0)),"",INDIRECT("'SorP'!$A$"&amp;MATCH($J26,SorP!$B$1:$B$6230,0))))</f>
        <v>CN-53</v>
      </c>
      <c r="U26" s="299"/>
      <c r="V26" s="300">
        <f>IF(C26="",NA(),MATCH($B26&amp;$C26,'Smelter Look-up'!$J:$J,0))</f>
        <v>392</v>
      </c>
      <c r="W26" s="301"/>
      <c r="X26" s="301">
        <f t="shared" si="2"/>
        <v>0</v>
      </c>
      <c r="Y26" s="301"/>
      <c r="Z26" s="301"/>
      <c r="AB26" s="303" t="str">
        <f t="shared" si="3"/>
        <v>TinGejiu Yunxin Nonferrous Electrolysis Co., Ltd.</v>
      </c>
    </row>
    <row r="27" spans="1:28" s="302" customFormat="1" ht="51">
      <c r="A27" s="249"/>
      <c r="B27" s="250" t="s">
        <v>1655</v>
      </c>
      <c r="C27" s="256" t="s">
        <v>2556</v>
      </c>
      <c r="D27" s="250" t="s">
        <v>1887</v>
      </c>
      <c r="E27" s="250" t="s">
        <v>1621</v>
      </c>
      <c r="F27" s="250" t="s">
        <v>1175</v>
      </c>
      <c r="G27" s="250" t="s">
        <v>2275</v>
      </c>
      <c r="H27" s="251">
        <v>0</v>
      </c>
      <c r="I27" s="252" t="s">
        <v>2554</v>
      </c>
      <c r="J27" s="252" t="s">
        <v>2534</v>
      </c>
      <c r="K27" s="254"/>
      <c r="L27" s="254"/>
      <c r="M27" s="254"/>
      <c r="N27" s="254"/>
      <c r="O27" s="254"/>
      <c r="P27" s="253"/>
      <c r="Q27" s="255"/>
      <c r="R27" s="250" t="str">
        <f ca="1">IF(ISERROR($V27),"",OFFSET('Smelter Look-up'!$C$4,$V27-4,0)&amp;"")</f>
        <v>China Tin Group Co., Ltd.</v>
      </c>
      <c r="S27" s="264" t="str">
        <f t="shared" ca="1" si="1"/>
        <v>CN</v>
      </c>
      <c r="T27" s="264" t="str">
        <f ca="1">IF(B27="","",IF(ISERROR(MATCH($J27,SorP!$B$1:$B$6230,0)),"",INDIRECT("'SorP'!$A$"&amp;MATCH($J27,SorP!$B$1:$B$6230,0))))</f>
        <v>CN-45</v>
      </c>
      <c r="U27" s="299"/>
      <c r="V27" s="300">
        <f>IF(C27="",NA(),MATCH($B27&amp;$C27,'Smelter Look-up'!$J:$J,0))</f>
        <v>413</v>
      </c>
      <c r="W27" s="301"/>
      <c r="X27" s="301">
        <f t="shared" si="2"/>
        <v>0</v>
      </c>
      <c r="Y27" s="301"/>
      <c r="Z27" s="301"/>
      <c r="AB27" s="303" t="str">
        <f t="shared" si="3"/>
        <v>TinLiuzhhou China Tin</v>
      </c>
    </row>
    <row r="28" spans="1:28" s="302" customFormat="1" ht="89.25">
      <c r="A28" s="249"/>
      <c r="B28" s="250" t="s">
        <v>1655</v>
      </c>
      <c r="C28" s="256" t="s">
        <v>1257</v>
      </c>
      <c r="D28" s="250" t="s">
        <v>1257</v>
      </c>
      <c r="E28" s="250" t="s">
        <v>1637</v>
      </c>
      <c r="F28" s="250" t="s">
        <v>1176</v>
      </c>
      <c r="G28" s="250" t="s">
        <v>2275</v>
      </c>
      <c r="H28" s="251">
        <v>0</v>
      </c>
      <c r="I28" s="252" t="s">
        <v>2559</v>
      </c>
      <c r="J28" s="252" t="s">
        <v>15458</v>
      </c>
      <c r="K28" s="254"/>
      <c r="L28" s="254"/>
      <c r="M28" s="254"/>
      <c r="N28" s="254"/>
      <c r="O28" s="254"/>
      <c r="P28" s="253"/>
      <c r="Q28" s="255"/>
      <c r="R28" s="250" t="str">
        <f ca="1">IF(ISERROR($V28),"",OFFSET('Smelter Look-up'!$C$4,$V28-4,0)&amp;"")</f>
        <v>Malaysia Smelting Corporation (MSC)</v>
      </c>
      <c r="S28" s="264" t="str">
        <f t="shared" ca="1" si="1"/>
        <v>MY</v>
      </c>
      <c r="T28" s="264" t="str">
        <f ca="1">IF(B28="","",IF(ISERROR(MATCH($J28,SorP!$B$1:$B$6230,0)),"",INDIRECT("'SorP'!$A$"&amp;MATCH($J28,SorP!$B$1:$B$6230,0))))</f>
        <v/>
      </c>
      <c r="U28" s="299"/>
      <c r="V28" s="300">
        <f>IF(C28="",NA(),MATCH($B28&amp;$C28,'Smelter Look-up'!$J:$J,0))</f>
        <v>415</v>
      </c>
      <c r="W28" s="301"/>
      <c r="X28" s="301">
        <f t="shared" si="2"/>
        <v>0</v>
      </c>
      <c r="Y28" s="301"/>
      <c r="Z28" s="301"/>
      <c r="AB28" s="303" t="str">
        <f t="shared" si="3"/>
        <v>TinMalaysia Smelting Corporation (MSC)</v>
      </c>
    </row>
    <row r="29" spans="1:28" s="302" customFormat="1" ht="76.5">
      <c r="A29" s="249"/>
      <c r="B29" s="250" t="s">
        <v>1655</v>
      </c>
      <c r="C29" s="256" t="s">
        <v>1698</v>
      </c>
      <c r="D29" s="250" t="s">
        <v>1698</v>
      </c>
      <c r="E29" s="250" t="s">
        <v>1630</v>
      </c>
      <c r="F29" s="250" t="s">
        <v>1179</v>
      </c>
      <c r="G29" s="250" t="s">
        <v>2275</v>
      </c>
      <c r="H29" s="251">
        <v>0</v>
      </c>
      <c r="I29" s="252" t="s">
        <v>2567</v>
      </c>
      <c r="J29" s="252" t="s">
        <v>2289</v>
      </c>
      <c r="K29" s="254"/>
      <c r="L29" s="254"/>
      <c r="M29" s="254"/>
      <c r="N29" s="254"/>
      <c r="O29" s="254"/>
      <c r="P29" s="253"/>
      <c r="Q29" s="255"/>
      <c r="R29" s="250" t="str">
        <f ca="1">IF(ISERROR($V29),"",OFFSET('Smelter Look-up'!$C$4,$V29-4,0)&amp;"")</f>
        <v>Mitsubishi Materials Corporation</v>
      </c>
      <c r="S29" s="264" t="str">
        <f t="shared" ca="1" si="1"/>
        <v>JP</v>
      </c>
      <c r="T29" s="264" t="str">
        <f ca="1">IF(B29="","",IF(ISERROR(MATCH($J29,SorP!$B$1:$B$6230,0)),"",INDIRECT("'SorP'!$A$"&amp;MATCH($J29,SorP!$B$1:$B$6230,0))))</f>
        <v>JP-28</v>
      </c>
      <c r="U29" s="299"/>
      <c r="V29" s="300">
        <f>IF(C29="",NA(),MATCH($B29&amp;$C29,'Smelter Look-up'!$J:$J,0))</f>
        <v>426</v>
      </c>
      <c r="W29" s="301"/>
      <c r="X29" s="301">
        <f t="shared" si="2"/>
        <v>0</v>
      </c>
      <c r="Y29" s="301"/>
      <c r="Z29" s="301"/>
      <c r="AB29" s="303" t="str">
        <f t="shared" si="3"/>
        <v>TinMitsubishi Materials Corporation</v>
      </c>
    </row>
    <row r="30" spans="1:28" s="302" customFormat="1" ht="63.75">
      <c r="A30" s="249"/>
      <c r="B30" s="250" t="s">
        <v>1655</v>
      </c>
      <c r="C30" s="256" t="s">
        <v>2540</v>
      </c>
      <c r="D30" s="250" t="s">
        <v>58</v>
      </c>
      <c r="E30" s="250" t="s">
        <v>3832</v>
      </c>
      <c r="F30" s="250" t="s">
        <v>1165</v>
      </c>
      <c r="G30" s="250" t="s">
        <v>2275</v>
      </c>
      <c r="H30" s="251">
        <v>0</v>
      </c>
      <c r="I30" s="252" t="s">
        <v>2536</v>
      </c>
      <c r="J30" s="252" t="s">
        <v>2508</v>
      </c>
      <c r="K30" s="254"/>
      <c r="L30" s="254"/>
      <c r="M30" s="254"/>
      <c r="N30" s="254"/>
      <c r="O30" s="254"/>
      <c r="P30" s="253"/>
      <c r="Q30" s="255"/>
      <c r="R30" s="250" t="str">
        <f ca="1">IF(ISERROR($V30),"",OFFSET('Smelter Look-up'!$C$4,$V30-4,0)&amp;"")</f>
        <v>Alpha</v>
      </c>
      <c r="S30" s="264" t="str">
        <f t="shared" ca="1" si="1"/>
        <v>US</v>
      </c>
      <c r="T30" s="264" t="str">
        <f ca="1">IF(B30="","",IF(ISERROR(MATCH($J30,SorP!$B$1:$B$6230,0)),"",INDIRECT("'SorP'!$A$"&amp;MATCH($J30,SorP!$B$1:$B$6230,0))))</f>
        <v>US-PA</v>
      </c>
      <c r="U30" s="299"/>
      <c r="V30" s="300">
        <f>IF(C30="",NA(),MATCH($B30&amp;$C30,'Smelter Look-up'!$J:$J,0))</f>
        <v>366</v>
      </c>
      <c r="W30" s="301"/>
      <c r="X30" s="301">
        <f t="shared" si="2"/>
        <v>0</v>
      </c>
      <c r="Y30" s="301"/>
      <c r="Z30" s="301"/>
      <c r="AB30" s="303" t="str">
        <f t="shared" si="3"/>
        <v>TinCookson (Alpha Metals Taiwan)</v>
      </c>
    </row>
    <row r="31" spans="1:28" s="302" customFormat="1" ht="63.75">
      <c r="A31" s="249"/>
      <c r="B31" s="250" t="s">
        <v>1655</v>
      </c>
      <c r="C31" s="256" t="s">
        <v>2546</v>
      </c>
      <c r="D31" s="250" t="s">
        <v>1366</v>
      </c>
      <c r="E31" s="250" t="s">
        <v>1630</v>
      </c>
      <c r="F31" s="250" t="s">
        <v>2008</v>
      </c>
      <c r="G31" s="250" t="s">
        <v>2275</v>
      </c>
      <c r="H31" s="251">
        <v>0</v>
      </c>
      <c r="I31" s="252" t="s">
        <v>2314</v>
      </c>
      <c r="J31" s="252" t="s">
        <v>2315</v>
      </c>
      <c r="K31" s="254"/>
      <c r="L31" s="254"/>
      <c r="M31" s="254"/>
      <c r="N31" s="254"/>
      <c r="O31" s="254"/>
      <c r="P31" s="253"/>
      <c r="Q31" s="255"/>
      <c r="R31" s="250" t="str">
        <f ca="1">IF(ISERROR($V31),"",OFFSET('Smelter Look-up'!$C$4,$V31-4,0)&amp;"")</f>
        <v>Dowa</v>
      </c>
      <c r="S31" s="264" t="str">
        <f t="shared" ca="1" si="1"/>
        <v>JP</v>
      </c>
      <c r="T31" s="264" t="str">
        <f ca="1">IF(B31="","",IF(ISERROR(MATCH($J31,SorP!$B$1:$B$6230,0)),"",INDIRECT("'SorP'!$A$"&amp;MATCH($J31,SorP!$B$1:$B$6230,0))))</f>
        <v>JP-05</v>
      </c>
      <c r="U31" s="299"/>
      <c r="V31" s="300">
        <f>IF(C31="",NA(),MATCH($B31&amp;$C31,'Smelter Look-up'!$J:$J,0))</f>
        <v>377</v>
      </c>
      <c r="W31" s="301"/>
      <c r="X31" s="301">
        <f t="shared" si="2"/>
        <v>0</v>
      </c>
      <c r="Y31" s="301"/>
      <c r="Z31" s="301"/>
      <c r="AB31" s="303" t="str">
        <f t="shared" si="3"/>
        <v>TinDowa Metaltech Co., Ltd.</v>
      </c>
    </row>
    <row r="32" spans="1:28" s="302" customFormat="1" ht="76.5">
      <c r="A32" s="249"/>
      <c r="B32" s="250" t="s">
        <v>1655</v>
      </c>
      <c r="C32" s="256" t="s">
        <v>3652</v>
      </c>
      <c r="D32" s="250" t="s">
        <v>2585</v>
      </c>
      <c r="E32" s="250" t="s">
        <v>1621</v>
      </c>
      <c r="F32" s="250" t="s">
        <v>2586</v>
      </c>
      <c r="G32" s="250" t="s">
        <v>2275</v>
      </c>
      <c r="H32" s="251">
        <v>0</v>
      </c>
      <c r="I32" s="252" t="s">
        <v>3849</v>
      </c>
      <c r="J32" s="252" t="s">
        <v>2306</v>
      </c>
      <c r="K32" s="254"/>
      <c r="L32" s="254"/>
      <c r="M32" s="254"/>
      <c r="N32" s="254"/>
      <c r="O32" s="254"/>
      <c r="P32" s="253"/>
      <c r="Q32" s="255"/>
      <c r="R32" s="250" t="str">
        <f ca="1">IF(ISERROR($V32),"",OFFSET('Smelter Look-up'!$C$4,$V32-4,0)&amp;"")</f>
        <v>Gejiu Yunxin Nonferrous Electrolysis Co., Ltd.</v>
      </c>
      <c r="S32" s="264" t="str">
        <f t="shared" ca="1" si="1"/>
        <v>CN</v>
      </c>
      <c r="T32" s="264" t="str">
        <f ca="1">IF(B32="","",IF(ISERROR(MATCH($J32,SorP!$B$1:$B$6230,0)),"",INDIRECT("'SorP'!$A$"&amp;MATCH($J32,SorP!$B$1:$B$6230,0))))</f>
        <v>CN-53</v>
      </c>
      <c r="U32" s="299"/>
      <c r="V32" s="300">
        <f>IF(C32="",NA(),MATCH($B32&amp;$C32,'Smelter Look-up'!$J:$J,0))</f>
        <v>496</v>
      </c>
      <c r="W32" s="301"/>
      <c r="X32" s="301">
        <f t="shared" si="2"/>
        <v>0</v>
      </c>
      <c r="Y32" s="301"/>
      <c r="Z32" s="301"/>
      <c r="AB32" s="303" t="str">
        <f t="shared" si="3"/>
        <v>TinYunNan Gejiu Yunxin Electrolyze Limited</v>
      </c>
    </row>
    <row r="33" spans="1:28" s="302" customFormat="1" ht="38.25">
      <c r="A33" s="249"/>
      <c r="B33" s="250" t="s">
        <v>1655</v>
      </c>
      <c r="C33" s="256" t="s">
        <v>2539</v>
      </c>
      <c r="D33" s="250" t="s">
        <v>58</v>
      </c>
      <c r="E33" s="250" t="s">
        <v>3832</v>
      </c>
      <c r="F33" s="250" t="s">
        <v>1165</v>
      </c>
      <c r="G33" s="250" t="s">
        <v>2275</v>
      </c>
      <c r="H33" s="251">
        <v>0</v>
      </c>
      <c r="I33" s="252" t="s">
        <v>2536</v>
      </c>
      <c r="J33" s="252" t="s">
        <v>2508</v>
      </c>
      <c r="K33" s="254"/>
      <c r="L33" s="254"/>
      <c r="M33" s="254"/>
      <c r="N33" s="254"/>
      <c r="O33" s="254"/>
      <c r="P33" s="253"/>
      <c r="Q33" s="255"/>
      <c r="R33" s="250" t="str">
        <f ca="1">IF(ISERROR($V33),"",OFFSET('Smelter Look-up'!$C$4,$V33-4,0)&amp;"")</f>
        <v>Alpha</v>
      </c>
      <c r="S33" s="264" t="str">
        <f t="shared" ca="1" si="1"/>
        <v>US</v>
      </c>
      <c r="T33" s="264" t="str">
        <f ca="1">IF(B33="","",IF(ISERROR(MATCH($J33,SorP!$B$1:$B$6230,0)),"",INDIRECT("'SorP'!$A$"&amp;MATCH($J33,SorP!$B$1:$B$6230,0))))</f>
        <v>US-PA</v>
      </c>
      <c r="U33" s="299"/>
      <c r="V33" s="300">
        <f>IF(C33="",NA(),MATCH($B33&amp;$C33,'Smelter Look-up'!$J:$J,0))</f>
        <v>349</v>
      </c>
      <c r="W33" s="301"/>
      <c r="X33" s="301">
        <f t="shared" si="2"/>
        <v>0</v>
      </c>
      <c r="Y33" s="301"/>
      <c r="Z33" s="301"/>
      <c r="AB33" s="303" t="str">
        <f t="shared" si="3"/>
        <v>TinAlpha Metals</v>
      </c>
    </row>
    <row r="34" spans="1:28" s="302" customFormat="1" ht="63.75">
      <c r="A34" s="249"/>
      <c r="B34" s="250" t="s">
        <v>1655</v>
      </c>
      <c r="C34" s="256" t="s">
        <v>46</v>
      </c>
      <c r="D34" s="250" t="s">
        <v>3660</v>
      </c>
      <c r="E34" s="250" t="s">
        <v>1621</v>
      </c>
      <c r="F34" s="250" t="s">
        <v>1205</v>
      </c>
      <c r="G34" s="250" t="s">
        <v>2275</v>
      </c>
      <c r="H34" s="251">
        <v>0</v>
      </c>
      <c r="I34" s="252" t="s">
        <v>3849</v>
      </c>
      <c r="J34" s="252" t="s">
        <v>2306</v>
      </c>
      <c r="K34" s="254"/>
      <c r="L34" s="254"/>
      <c r="M34" s="254"/>
      <c r="N34" s="254"/>
      <c r="O34" s="254"/>
      <c r="P34" s="253"/>
      <c r="Q34" s="255"/>
      <c r="R34" s="250" t="str">
        <f ca="1">IF(ISERROR($V34),"",OFFSET('Smelter Look-up'!$C$4,$V34-4,0)&amp;"")</f>
        <v>Yunnan Tin Company Limited</v>
      </c>
      <c r="S34" s="264" t="str">
        <f t="shared" ca="1" si="1"/>
        <v>CN</v>
      </c>
      <c r="T34" s="264" t="str">
        <f ca="1">IF(B34="","",IF(ISERROR(MATCH($J34,SorP!$B$1:$B$6230,0)),"",INDIRECT("'SorP'!$A$"&amp;MATCH($J34,SorP!$B$1:$B$6230,0))))</f>
        <v>CN-53</v>
      </c>
      <c r="U34" s="299"/>
      <c r="V34" s="300">
        <f>IF(C34="",NA(),MATCH($B34&amp;$C34,'Smelter Look-up'!$J:$J,0))</f>
        <v>363</v>
      </c>
      <c r="W34" s="301"/>
      <c r="X34" s="301">
        <f t="shared" si="2"/>
        <v>0</v>
      </c>
      <c r="Y34" s="301"/>
      <c r="Z34" s="301"/>
      <c r="AB34" s="303" t="str">
        <f t="shared" si="3"/>
        <v>TinChina Yunnan Tin Co Ltd.</v>
      </c>
    </row>
    <row r="35" spans="1:28" s="302" customFormat="1" ht="89.25">
      <c r="A35" s="249"/>
      <c r="B35" s="250" t="s">
        <v>1654</v>
      </c>
      <c r="C35" s="256" t="s">
        <v>25</v>
      </c>
      <c r="D35" s="250" t="s">
        <v>1884</v>
      </c>
      <c r="E35" s="250" t="s">
        <v>1621</v>
      </c>
      <c r="F35" s="250" t="s">
        <v>1139</v>
      </c>
      <c r="G35" s="250" t="s">
        <v>2275</v>
      </c>
      <c r="H35" s="251">
        <v>0</v>
      </c>
      <c r="I35" s="252" t="s">
        <v>2444</v>
      </c>
      <c r="J35" s="252" t="s">
        <v>2358</v>
      </c>
      <c r="K35" s="254"/>
      <c r="L35" s="254"/>
      <c r="M35" s="254"/>
      <c r="N35" s="254"/>
      <c r="O35" s="254"/>
      <c r="P35" s="253"/>
      <c r="Q35" s="255"/>
      <c r="R35" s="250" t="str">
        <f ca="1">IF(ISERROR($V35),"",OFFSET('Smelter Look-up'!$C$4,$V35-4,0)&amp;"")</f>
        <v>Zhongyuan Gold Smelter of Zhongjin Gold Corporation</v>
      </c>
      <c r="S35" s="264" t="str">
        <f t="shared" ca="1" si="1"/>
        <v>CN</v>
      </c>
      <c r="T35" s="264" t="str">
        <f ca="1">IF(B35="","",IF(ISERROR(MATCH($J35,SorP!$B$1:$B$6230,0)),"",INDIRECT("'SorP'!$A$"&amp;MATCH($J35,SorP!$B$1:$B$6230,0))))</f>
        <v>CN-41</v>
      </c>
      <c r="U35" s="299"/>
      <c r="V35" s="300">
        <f>IF(C35="",NA(),MATCH($B35&amp;$C35,'Smelter Look-up'!$J:$J,0))</f>
        <v>46</v>
      </c>
      <c r="W35" s="301"/>
      <c r="X35" s="301">
        <f t="shared" si="2"/>
        <v>0</v>
      </c>
      <c r="Y35" s="301"/>
      <c r="Z35" s="301"/>
      <c r="AB35" s="303" t="str">
        <f t="shared" si="3"/>
        <v>GoldChina Henan Zhongyuan Gold Smelter</v>
      </c>
    </row>
    <row r="36" spans="1:28" s="302" customFormat="1" ht="76.5">
      <c r="A36" s="249"/>
      <c r="B36" s="250" t="s">
        <v>1654</v>
      </c>
      <c r="C36" s="256" t="s">
        <v>26</v>
      </c>
      <c r="D36" s="250" t="s">
        <v>3176</v>
      </c>
      <c r="E36" s="250" t="s">
        <v>1621</v>
      </c>
      <c r="F36" s="250" t="s">
        <v>1127</v>
      </c>
      <c r="G36" s="250" t="s">
        <v>2275</v>
      </c>
      <c r="H36" s="251">
        <v>0</v>
      </c>
      <c r="I36" s="252" t="s">
        <v>2407</v>
      </c>
      <c r="J36" s="252" t="s">
        <v>15459</v>
      </c>
      <c r="K36" s="254"/>
      <c r="L36" s="254"/>
      <c r="M36" s="254"/>
      <c r="N36" s="254"/>
      <c r="O36" s="254"/>
      <c r="P36" s="253"/>
      <c r="Q36" s="255"/>
      <c r="R36" s="250" t="str">
        <f ca="1">IF(ISERROR($V36),"",OFFSET('Smelter Look-up'!$C$4,$V36-4,0)&amp;"")</f>
        <v>The Refinery of Shandong Gold Mining Co., Ltd.</v>
      </c>
      <c r="S36" s="264" t="str">
        <f t="shared" ca="1" si="1"/>
        <v>CN</v>
      </c>
      <c r="T36" s="264" t="str">
        <f ca="1">IF(B36="","",IF(ISERROR(MATCH($J36,SorP!$B$1:$B$6230,0)),"",INDIRECT("'SorP'!$A$"&amp;MATCH($J36,SorP!$B$1:$B$6230,0))))</f>
        <v/>
      </c>
      <c r="U36" s="299"/>
      <c r="V36" s="300">
        <f>IF(C36="",NA(),MATCH($B36&amp;$C36,'Smelter Look-up'!$J:$J,0))</f>
        <v>47</v>
      </c>
      <c r="W36" s="301"/>
      <c r="X36" s="301">
        <f t="shared" si="2"/>
        <v>0</v>
      </c>
      <c r="Y36" s="301"/>
      <c r="Z36" s="301"/>
      <c r="AB36" s="303" t="str">
        <f t="shared" si="3"/>
        <v>GoldChina's Shandong Gold Mining Co., Ltd</v>
      </c>
    </row>
    <row r="37" spans="1:28" s="302" customFormat="1" ht="76.5">
      <c r="A37" s="249"/>
      <c r="B37" s="250" t="s">
        <v>1654</v>
      </c>
      <c r="C37" s="256" t="s">
        <v>1698</v>
      </c>
      <c r="D37" s="250" t="s">
        <v>1698</v>
      </c>
      <c r="E37" s="250" t="s">
        <v>1630</v>
      </c>
      <c r="F37" s="250" t="s">
        <v>1099</v>
      </c>
      <c r="G37" s="250" t="s">
        <v>2275</v>
      </c>
      <c r="H37" s="251">
        <v>0</v>
      </c>
      <c r="I37" s="252" t="s">
        <v>2374</v>
      </c>
      <c r="J37" s="252" t="s">
        <v>3263</v>
      </c>
      <c r="K37" s="254"/>
      <c r="L37" s="254"/>
      <c r="M37" s="254"/>
      <c r="N37" s="254"/>
      <c r="O37" s="254"/>
      <c r="P37" s="253"/>
      <c r="Q37" s="255"/>
      <c r="R37" s="250" t="str">
        <f ca="1">IF(ISERROR($V37),"",OFFSET('Smelter Look-up'!$C$4,$V37-4,0)&amp;"")</f>
        <v>Mitsubishi Materials Corporation</v>
      </c>
      <c r="S37" s="264" t="str">
        <f t="shared" ca="1" si="1"/>
        <v>JP</v>
      </c>
      <c r="T37" s="264" t="str">
        <f ca="1">IF(B37="","",IF(ISERROR(MATCH($J37,SorP!$B$1:$B$6230,0)),"",INDIRECT("'SorP'!$A$"&amp;MATCH($J37,SorP!$B$1:$B$6230,0))))</f>
        <v>JP-37</v>
      </c>
      <c r="U37" s="299"/>
      <c r="V37" s="300">
        <f>IF(C37="",NA(),MATCH($B37&amp;$C37,'Smelter Look-up'!$J:$J,0))</f>
        <v>149</v>
      </c>
      <c r="W37" s="301"/>
      <c r="X37" s="301">
        <f t="shared" si="2"/>
        <v>0</v>
      </c>
      <c r="Y37" s="301"/>
      <c r="Z37" s="301"/>
      <c r="AB37" s="303" t="str">
        <f t="shared" si="3"/>
        <v>GoldMitsubishi Materials Corporation</v>
      </c>
    </row>
    <row r="38" spans="1:28" s="302" customFormat="1" ht="51">
      <c r="A38" s="249"/>
      <c r="B38" s="250" t="s">
        <v>1654</v>
      </c>
      <c r="C38" s="256" t="s">
        <v>3610</v>
      </c>
      <c r="D38" s="250" t="s">
        <v>3610</v>
      </c>
      <c r="E38" s="250" t="s">
        <v>15460</v>
      </c>
      <c r="F38" s="250" t="s">
        <v>2478</v>
      </c>
      <c r="G38" s="250" t="s">
        <v>2275</v>
      </c>
      <c r="H38" s="251">
        <v>0</v>
      </c>
      <c r="I38" s="252" t="s">
        <v>2479</v>
      </c>
      <c r="J38" s="252" t="s">
        <v>15461</v>
      </c>
      <c r="K38" s="254"/>
      <c r="L38" s="254"/>
      <c r="M38" s="254"/>
      <c r="N38" s="254"/>
      <c r="O38" s="254"/>
      <c r="P38" s="253"/>
      <c r="Q38" s="255"/>
      <c r="R38" s="250" t="str">
        <f ca="1">IF(ISERROR($V38),"",OFFSET('Smelter Look-up'!$C$4,$V38-4,0)&amp;"")</f>
        <v>Korea Zinc Co., Ltd.</v>
      </c>
      <c r="S38" s="264" t="str">
        <f t="shared" ca="1" si="1"/>
        <v>Unknown</v>
      </c>
      <c r="T38" s="264" t="str">
        <f ca="1">IF(B38="","",IF(ISERROR(MATCH($J38,SorP!$B$1:$B$6230,0)),"",INDIRECT("'SorP'!$A$"&amp;MATCH($J38,SorP!$B$1:$B$6230,0))))</f>
        <v/>
      </c>
      <c r="U38" s="299"/>
      <c r="V38" s="300">
        <f>IF(C38="",NA(),MATCH($B38&amp;$C38,'Smelter Look-up'!$J:$J,0))</f>
        <v>118</v>
      </c>
      <c r="W38" s="301"/>
      <c r="X38" s="301">
        <f t="shared" si="2"/>
        <v>0</v>
      </c>
      <c r="Y38" s="301"/>
      <c r="Z38" s="301"/>
      <c r="AB38" s="303" t="str">
        <f t="shared" si="3"/>
        <v>GoldKorea Zinc Co., Ltd.</v>
      </c>
    </row>
    <row r="39" spans="1:28" s="302" customFormat="1" ht="63.75">
      <c r="A39" s="249"/>
      <c r="B39" s="250" t="s">
        <v>1654</v>
      </c>
      <c r="C39" s="256" t="s">
        <v>2418</v>
      </c>
      <c r="D39" s="250" t="s">
        <v>68</v>
      </c>
      <c r="E39" s="250" t="s">
        <v>1630</v>
      </c>
      <c r="F39" s="250" t="s">
        <v>1124</v>
      </c>
      <c r="G39" s="250" t="s">
        <v>2275</v>
      </c>
      <c r="H39" s="251">
        <v>0</v>
      </c>
      <c r="I39" s="252" t="s">
        <v>2417</v>
      </c>
      <c r="J39" s="252" t="s">
        <v>3264</v>
      </c>
      <c r="K39" s="254"/>
      <c r="L39" s="254"/>
      <c r="M39" s="254"/>
      <c r="N39" s="254"/>
      <c r="O39" s="254"/>
      <c r="P39" s="253"/>
      <c r="Q39" s="255"/>
      <c r="R39" s="250" t="str">
        <f ca="1">IF(ISERROR($V39),"",OFFSET('Smelter Look-up'!$C$4,$V39-4,0)&amp;"")</f>
        <v>Sumitomo Metal Mining Co., Ltd.</v>
      </c>
      <c r="S39" s="264" t="str">
        <f t="shared" ca="1" si="1"/>
        <v>JP</v>
      </c>
      <c r="T39" s="264" t="str">
        <f ca="1">IF(B39="","",IF(ISERROR(MATCH($J39,SorP!$B$1:$B$6230,0)),"",INDIRECT("'SorP'!$A$"&amp;MATCH($J39,SorP!$B$1:$B$6230,0))))</f>
        <v>JP-38</v>
      </c>
      <c r="U39" s="299"/>
      <c r="V39" s="300">
        <f>IF(C39="",NA(),MATCH($B39&amp;$C39,'Smelter Look-up'!$J:$J,0))</f>
        <v>249</v>
      </c>
      <c r="W39" s="301"/>
      <c r="X39" s="301">
        <f t="shared" si="2"/>
        <v>0</v>
      </c>
      <c r="Y39" s="301"/>
      <c r="Z39" s="301"/>
      <c r="AB39" s="303" t="str">
        <f t="shared" si="3"/>
        <v>GoldToyo Smelter &amp; Refinery</v>
      </c>
    </row>
    <row r="40" spans="1:28" s="302" customFormat="1" ht="102">
      <c r="A40" s="249"/>
      <c r="B40" s="250" t="s">
        <v>1654</v>
      </c>
      <c r="C40" s="256" t="s">
        <v>3634</v>
      </c>
      <c r="D40" s="250" t="s">
        <v>1780</v>
      </c>
      <c r="E40" s="250" t="s">
        <v>1630</v>
      </c>
      <c r="F40" s="250" t="s">
        <v>1125</v>
      </c>
      <c r="G40" s="250" t="s">
        <v>2275</v>
      </c>
      <c r="H40" s="251">
        <v>0</v>
      </c>
      <c r="I40" s="252" t="s">
        <v>2419</v>
      </c>
      <c r="J40" s="252" t="s">
        <v>2420</v>
      </c>
      <c r="K40" s="254"/>
      <c r="L40" s="254"/>
      <c r="M40" s="254"/>
      <c r="N40" s="254"/>
      <c r="O40" s="254"/>
      <c r="P40" s="253"/>
      <c r="Q40" s="255"/>
      <c r="R40" s="250" t="str">
        <f ca="1">IF(ISERROR($V40),"",OFFSET('Smelter Look-up'!$C$4,$V40-4,0)&amp;"")</f>
        <v>Tanaka Kikinzoku Kogyo K.K.</v>
      </c>
      <c r="S40" s="264" t="str">
        <f t="shared" ca="1" si="1"/>
        <v>JP</v>
      </c>
      <c r="T40" s="264" t="str">
        <f ca="1">IF(B40="","",IF(ISERROR(MATCH($J40,SorP!$B$1:$B$6230,0)),"",INDIRECT("'SorP'!$A$"&amp;MATCH($J40,SorP!$B$1:$B$6230,0))))</f>
        <v>JP-14</v>
      </c>
      <c r="U40" s="299"/>
      <c r="V40" s="300">
        <f>IF(C40="",NA(),MATCH($B40&amp;$C40,'Smelter Look-up'!$J:$J,0))</f>
        <v>235</v>
      </c>
      <c r="W40" s="301"/>
      <c r="X40" s="301">
        <f t="shared" si="2"/>
        <v>0</v>
      </c>
      <c r="Y40" s="301"/>
      <c r="Z40" s="301"/>
      <c r="AB40" s="303" t="str">
        <f t="shared" si="3"/>
        <v>GoldTanaka Electronics (Singapore) Pte. Ltd.</v>
      </c>
    </row>
    <row r="41" spans="1:28" s="302" customFormat="1" ht="63.75">
      <c r="A41" s="249"/>
      <c r="B41" s="250" t="s">
        <v>1654</v>
      </c>
      <c r="C41" s="256" t="s">
        <v>3278</v>
      </c>
      <c r="D41" s="250" t="s">
        <v>68</v>
      </c>
      <c r="E41" s="250" t="s">
        <v>1630</v>
      </c>
      <c r="F41" s="250" t="s">
        <v>1124</v>
      </c>
      <c r="G41" s="250" t="s">
        <v>2275</v>
      </c>
      <c r="H41" s="251">
        <v>0</v>
      </c>
      <c r="I41" s="252" t="s">
        <v>2417</v>
      </c>
      <c r="J41" s="252" t="s">
        <v>3264</v>
      </c>
      <c r="K41" s="254"/>
      <c r="L41" s="254"/>
      <c r="M41" s="254"/>
      <c r="N41" s="254"/>
      <c r="O41" s="254"/>
      <c r="P41" s="253"/>
      <c r="Q41" s="255"/>
      <c r="R41" s="250" t="str">
        <f ca="1">IF(ISERROR($V41),"",OFFSET('Smelter Look-up'!$C$4,$V41-4,0)&amp;"")</f>
        <v>Sumitomo Metal Mining Co., Ltd.</v>
      </c>
      <c r="S41" s="264" t="str">
        <f t="shared" ca="1" si="1"/>
        <v>JP</v>
      </c>
      <c r="T41" s="264" t="str">
        <f ca="1">IF(B41="","",IF(ISERROR(MATCH($J41,SorP!$B$1:$B$6230,0)),"",INDIRECT("'SorP'!$A$"&amp;MATCH($J41,SorP!$B$1:$B$6230,0))))</f>
        <v>JP-38</v>
      </c>
      <c r="U41" s="299"/>
      <c r="V41" s="300">
        <f>IF(C41="",NA(),MATCH($B41&amp;$C41,'Smelter Look-up'!$J:$J,0))</f>
        <v>225</v>
      </c>
      <c r="W41" s="301"/>
      <c r="X41" s="301">
        <f t="shared" si="2"/>
        <v>0</v>
      </c>
      <c r="Y41" s="301"/>
      <c r="Z41" s="301"/>
      <c r="AB41" s="303" t="str">
        <f t="shared" si="3"/>
        <v>GoldSumitomo Kinzoku Kozan K.K.</v>
      </c>
    </row>
    <row r="42" spans="1:28" s="302" customFormat="1" ht="76.5">
      <c r="A42" s="249"/>
      <c r="B42" s="250" t="s">
        <v>1654</v>
      </c>
      <c r="C42" s="256" t="s">
        <v>68</v>
      </c>
      <c r="D42" s="250" t="s">
        <v>68</v>
      </c>
      <c r="E42" s="250" t="s">
        <v>1630</v>
      </c>
      <c r="F42" s="250" t="s">
        <v>1124</v>
      </c>
      <c r="G42" s="250" t="s">
        <v>2275</v>
      </c>
      <c r="H42" s="251">
        <v>0</v>
      </c>
      <c r="I42" s="252" t="s">
        <v>2417</v>
      </c>
      <c r="J42" s="252" t="s">
        <v>3264</v>
      </c>
      <c r="K42" s="254"/>
      <c r="L42" s="254"/>
      <c r="M42" s="254"/>
      <c r="N42" s="254"/>
      <c r="O42" s="254"/>
      <c r="P42" s="253"/>
      <c r="Q42" s="255"/>
      <c r="R42" s="250" t="str">
        <f ca="1">IF(ISERROR($V42),"",OFFSET('Smelter Look-up'!$C$4,$V42-4,0)&amp;"")</f>
        <v>Sumitomo Metal Mining Co., Ltd.</v>
      </c>
      <c r="S42" s="264" t="str">
        <f t="shared" ca="1" si="1"/>
        <v>JP</v>
      </c>
      <c r="T42" s="264" t="str">
        <f ca="1">IF(B42="","",IF(ISERROR(MATCH($J42,SorP!$B$1:$B$6230,0)),"",INDIRECT("'SorP'!$A$"&amp;MATCH($J42,SorP!$B$1:$B$6230,0))))</f>
        <v>JP-38</v>
      </c>
      <c r="U42" s="299"/>
      <c r="V42" s="300">
        <f>IF(C42="",NA(),MATCH($B42&amp;$C42,'Smelter Look-up'!$J:$J,0))</f>
        <v>226</v>
      </c>
      <c r="W42" s="301"/>
      <c r="X42" s="301">
        <f t="shared" si="2"/>
        <v>0</v>
      </c>
      <c r="Y42" s="301"/>
      <c r="Z42" s="301"/>
      <c r="AB42" s="303" t="str">
        <f t="shared" si="3"/>
        <v>GoldSumitomo Metal Mining Co., Ltd.</v>
      </c>
    </row>
    <row r="43" spans="1:28" s="302" customFormat="1" ht="89.25">
      <c r="A43" s="249"/>
      <c r="B43" s="250" t="s">
        <v>1654</v>
      </c>
      <c r="C43" s="256" t="s">
        <v>2408</v>
      </c>
      <c r="D43" s="250" t="s">
        <v>2405</v>
      </c>
      <c r="E43" s="250" t="s">
        <v>1621</v>
      </c>
      <c r="F43" s="250" t="s">
        <v>2406</v>
      </c>
      <c r="G43" s="250" t="s">
        <v>2275</v>
      </c>
      <c r="H43" s="251">
        <v>0</v>
      </c>
      <c r="I43" s="252" t="s">
        <v>2407</v>
      </c>
      <c r="J43" s="252" t="s">
        <v>15459</v>
      </c>
      <c r="K43" s="254"/>
      <c r="L43" s="254"/>
      <c r="M43" s="254"/>
      <c r="N43" s="254"/>
      <c r="O43" s="254"/>
      <c r="P43" s="253"/>
      <c r="Q43" s="255"/>
      <c r="R43" s="250" t="str">
        <f ca="1">IF(ISERROR($V43),"",OFFSET('Smelter Look-up'!$C$4,$V43-4,0)&amp;"")</f>
        <v>Shandong Tiancheng Biological Gold Industrial Co., Ltd.</v>
      </c>
      <c r="S43" s="264" t="str">
        <f t="shared" ca="1" si="1"/>
        <v>CN</v>
      </c>
      <c r="T43" s="264" t="str">
        <f ca="1">IF(B43="","",IF(ISERROR(MATCH($J43,SorP!$B$1:$B$6230,0)),"",INDIRECT("'SorP'!$A$"&amp;MATCH($J43,SorP!$B$1:$B$6230,0))))</f>
        <v/>
      </c>
      <c r="U43" s="299"/>
      <c r="V43" s="300">
        <f>IF(C43="",NA(),MATCH($B43&amp;$C43,'Smelter Look-up'!$J:$J,0))</f>
        <v>208</v>
      </c>
      <c r="W43" s="301"/>
      <c r="X43" s="301">
        <f t="shared" si="2"/>
        <v>0</v>
      </c>
      <c r="Y43" s="301"/>
      <c r="Z43" s="301"/>
      <c r="AB43" s="303" t="str">
        <f t="shared" si="3"/>
        <v>GoldShandong Tarzan Bio-Gold Industry Co., Ltd.</v>
      </c>
    </row>
    <row r="44" spans="1:28" s="302" customFormat="1" ht="102">
      <c r="A44" s="249"/>
      <c r="B44" s="250" t="s">
        <v>1654</v>
      </c>
      <c r="C44" s="256" t="s">
        <v>2424</v>
      </c>
      <c r="D44" s="250" t="s">
        <v>3176</v>
      </c>
      <c r="E44" s="250" t="s">
        <v>1621</v>
      </c>
      <c r="F44" s="250" t="s">
        <v>1127</v>
      </c>
      <c r="G44" s="250" t="s">
        <v>2275</v>
      </c>
      <c r="H44" s="251">
        <v>0</v>
      </c>
      <c r="I44" s="252" t="s">
        <v>2407</v>
      </c>
      <c r="J44" s="252" t="s">
        <v>2390</v>
      </c>
      <c r="K44" s="254"/>
      <c r="L44" s="254"/>
      <c r="M44" s="254"/>
      <c r="N44" s="254"/>
      <c r="O44" s="254"/>
      <c r="P44" s="253"/>
      <c r="Q44" s="255"/>
      <c r="R44" s="250" t="str">
        <f ca="1">IF(ISERROR($V44),"",OFFSET('Smelter Look-up'!$C$4,$V44-4,0)&amp;"")</f>
        <v>The Refinery of Shandong Gold Mining Co., Ltd.</v>
      </c>
      <c r="S44" s="264" t="str">
        <f t="shared" ca="1" si="1"/>
        <v>CN</v>
      </c>
      <c r="T44" s="264" t="str">
        <f ca="1">IF(B44="","",IF(ISERROR(MATCH($J44,SorP!$B$1:$B$6230,0)),"",INDIRECT("'SorP'!$A$"&amp;MATCH($J44,SorP!$B$1:$B$6230,0))))</f>
        <v>CN-37</v>
      </c>
      <c r="U44" s="299"/>
      <c r="V44" s="300">
        <f>IF(C44="",NA(),MATCH($B44&amp;$C44,'Smelter Look-up'!$J:$J,0))</f>
        <v>205</v>
      </c>
      <c r="W44" s="301"/>
      <c r="X44" s="301">
        <f t="shared" si="2"/>
        <v>0</v>
      </c>
      <c r="Y44" s="301"/>
      <c r="Z44" s="301"/>
      <c r="AB44" s="303" t="str">
        <f t="shared" si="3"/>
        <v>GoldShandong Gold Mine(Laizhou) Smelter Co., Ltd.</v>
      </c>
    </row>
    <row r="45" spans="1:28" s="302" customFormat="1" ht="76.5">
      <c r="A45" s="249"/>
      <c r="B45" s="250" t="s">
        <v>1654</v>
      </c>
      <c r="C45" s="256" t="s">
        <v>3152</v>
      </c>
      <c r="D45" s="250" t="s">
        <v>3152</v>
      </c>
      <c r="E45" s="250" t="s">
        <v>1621</v>
      </c>
      <c r="F45" s="250" t="s">
        <v>1138</v>
      </c>
      <c r="G45" s="250" t="s">
        <v>2275</v>
      </c>
      <c r="H45" s="251">
        <v>0</v>
      </c>
      <c r="I45" s="252" t="s">
        <v>2305</v>
      </c>
      <c r="J45" s="252" t="s">
        <v>2306</v>
      </c>
      <c r="K45" s="254"/>
      <c r="L45" s="254"/>
      <c r="M45" s="254"/>
      <c r="N45" s="254"/>
      <c r="O45" s="254"/>
      <c r="P45" s="253"/>
      <c r="Q45" s="255"/>
      <c r="R45" s="250" t="str">
        <f ca="1">IF(ISERROR($V45),"",OFFSET('Smelter Look-up'!$C$4,$V45-4,0)&amp;"")</f>
        <v>Yunnan Copper Industry Co., Ltd.</v>
      </c>
      <c r="S45" s="264" t="str">
        <f t="shared" ca="1" si="1"/>
        <v>CN</v>
      </c>
      <c r="T45" s="264" t="str">
        <f ca="1">IF(B45="","",IF(ISERROR(MATCH($J45,SorP!$B$1:$B$6230,0)),"",INDIRECT("'SorP'!$A$"&amp;MATCH($J45,SorP!$B$1:$B$6230,0))))</f>
        <v>CN-53</v>
      </c>
      <c r="U45" s="299"/>
      <c r="V45" s="300">
        <f>IF(C45="",NA(),MATCH($B45&amp;$C45,'Smelter Look-up'!$J:$J,0))</f>
        <v>267</v>
      </c>
      <c r="W45" s="301"/>
      <c r="X45" s="301">
        <f t="shared" si="2"/>
        <v>0</v>
      </c>
      <c r="Y45" s="301"/>
      <c r="Z45" s="301"/>
      <c r="AB45" s="303" t="str">
        <f t="shared" si="3"/>
        <v>GoldYunnan Copper Industry Co., Ltd.</v>
      </c>
    </row>
    <row r="46" spans="1:28" s="302" customFormat="1" ht="63.75">
      <c r="A46" s="249"/>
      <c r="B46" s="250" t="s">
        <v>1654</v>
      </c>
      <c r="C46" s="256" t="s">
        <v>63</v>
      </c>
      <c r="D46" s="250" t="s">
        <v>63</v>
      </c>
      <c r="E46" s="250" t="s">
        <v>1621</v>
      </c>
      <c r="F46" s="250" t="s">
        <v>1068</v>
      </c>
      <c r="G46" s="250" t="s">
        <v>2275</v>
      </c>
      <c r="H46" s="251">
        <v>0</v>
      </c>
      <c r="I46" s="252" t="s">
        <v>2331</v>
      </c>
      <c r="J46" s="252" t="s">
        <v>2332</v>
      </c>
      <c r="K46" s="254"/>
      <c r="L46" s="254"/>
      <c r="M46" s="254"/>
      <c r="N46" s="254"/>
      <c r="O46" s="254"/>
      <c r="P46" s="253"/>
      <c r="Q46" s="255"/>
      <c r="R46" s="250" t="str">
        <f ca="1">IF(ISERROR($V46),"",OFFSET('Smelter Look-up'!$C$4,$V46-4,0)&amp;"")</f>
        <v>Heraeus Metals Hong Kong Ltd.</v>
      </c>
      <c r="S46" s="264" t="str">
        <f t="shared" ca="1" si="1"/>
        <v>CN</v>
      </c>
      <c r="T46" s="264" t="str">
        <f ca="1">IF(B46="","",IF(ISERROR(MATCH($J46,SorP!$B$1:$B$6230,0)),"",INDIRECT("'SorP'!$A$"&amp;MATCH($J46,SorP!$B$1:$B$6230,0))))</f>
        <v>CN-91</v>
      </c>
      <c r="U46" s="299"/>
      <c r="V46" s="300">
        <f>IF(C46="",NA(),MATCH($B46&amp;$C46,'Smelter Look-up'!$J:$J,0))</f>
        <v>87</v>
      </c>
      <c r="W46" s="301"/>
      <c r="X46" s="301">
        <f t="shared" si="2"/>
        <v>0</v>
      </c>
      <c r="Y46" s="301"/>
      <c r="Z46" s="301"/>
      <c r="AB46" s="303" t="str">
        <f t="shared" si="3"/>
        <v>GoldHeraeus Ltd. Hong Kong</v>
      </c>
    </row>
    <row r="47" spans="1:28" s="302" customFormat="1" ht="76.5">
      <c r="A47" s="249"/>
      <c r="B47" s="250" t="s">
        <v>1654</v>
      </c>
      <c r="C47" s="256" t="s">
        <v>1774</v>
      </c>
      <c r="D47" s="250" t="s">
        <v>1774</v>
      </c>
      <c r="E47" s="250" t="s">
        <v>1623</v>
      </c>
      <c r="F47" s="250" t="s">
        <v>1069</v>
      </c>
      <c r="G47" s="250" t="s">
        <v>2275</v>
      </c>
      <c r="H47" s="251">
        <v>0</v>
      </c>
      <c r="I47" s="252" t="s">
        <v>2333</v>
      </c>
      <c r="J47" s="252" t="s">
        <v>15462</v>
      </c>
      <c r="K47" s="254"/>
      <c r="L47" s="254"/>
      <c r="M47" s="254"/>
      <c r="N47" s="254"/>
      <c r="O47" s="254"/>
      <c r="P47" s="253"/>
      <c r="Q47" s="255"/>
      <c r="R47" s="250" t="str">
        <f ca="1">IF(ISERROR($V47),"",OFFSET('Smelter Look-up'!$C$4,$V47-4,0)&amp;"")</f>
        <v>Heraeus Precious Metals GmbH &amp; Co. KG</v>
      </c>
      <c r="S47" s="264" t="str">
        <f t="shared" ca="1" si="1"/>
        <v>DE</v>
      </c>
      <c r="T47" s="264" t="str">
        <f ca="1">IF(B47="","",IF(ISERROR(MATCH($J47,SorP!$B$1:$B$6230,0)),"",INDIRECT("'SorP'!$A$"&amp;MATCH($J47,SorP!$B$1:$B$6230,0))))</f>
        <v/>
      </c>
      <c r="U47" s="299"/>
      <c r="V47" s="300">
        <f>IF(C47="",NA(),MATCH($B47&amp;$C47,'Smelter Look-up'!$J:$J,0))</f>
        <v>89</v>
      </c>
      <c r="W47" s="301"/>
      <c r="X47" s="301">
        <f t="shared" si="2"/>
        <v>0</v>
      </c>
      <c r="Y47" s="301"/>
      <c r="Z47" s="301"/>
      <c r="AB47" s="303" t="str">
        <f t="shared" si="3"/>
        <v>GoldHeraeus Precious Metals GmbH &amp; Co. KG</v>
      </c>
    </row>
    <row r="48" spans="1:28" s="302" customFormat="1" ht="89.25">
      <c r="A48" s="249"/>
      <c r="B48" s="250" t="s">
        <v>1654</v>
      </c>
      <c r="C48" s="256" t="s">
        <v>2335</v>
      </c>
      <c r="D48" s="250" t="s">
        <v>3266</v>
      </c>
      <c r="E48" s="250" t="s">
        <v>1621</v>
      </c>
      <c r="F48" s="250" t="s">
        <v>1070</v>
      </c>
      <c r="G48" s="250" t="s">
        <v>2275</v>
      </c>
      <c r="H48" s="251">
        <v>0</v>
      </c>
      <c r="I48" s="252" t="s">
        <v>3143</v>
      </c>
      <c r="J48" s="252" t="s">
        <v>2327</v>
      </c>
      <c r="K48" s="254"/>
      <c r="L48" s="254"/>
      <c r="M48" s="254"/>
      <c r="N48" s="254"/>
      <c r="O48" s="254"/>
      <c r="P48" s="253"/>
      <c r="Q48" s="255"/>
      <c r="R48" s="250" t="str">
        <f ca="1">IF(ISERROR($V48),"",OFFSET('Smelter Look-up'!$C$4,$V48-4,0)&amp;"")</f>
        <v>Hunan Chenzhou Mining Co., Ltd.</v>
      </c>
      <c r="S48" s="264" t="str">
        <f t="shared" ca="1" si="1"/>
        <v>CN</v>
      </c>
      <c r="T48" s="264" t="str">
        <f ca="1">IF(B48="","",IF(ISERROR(MATCH($J48,SorP!$B$1:$B$6230,0)),"",INDIRECT("'SorP'!$A$"&amp;MATCH($J48,SorP!$B$1:$B$6230,0))))</f>
        <v>CN-43</v>
      </c>
      <c r="U48" s="299"/>
      <c r="V48" s="300">
        <f>IF(C48="",NA(),MATCH($B48&amp;$C48,'Smelter Look-up'!$J:$J,0))</f>
        <v>92</v>
      </c>
      <c r="W48" s="301"/>
      <c r="X48" s="301">
        <f t="shared" si="2"/>
        <v>0</v>
      </c>
      <c r="Y48" s="301"/>
      <c r="Z48" s="301"/>
      <c r="AB48" s="303" t="str">
        <f t="shared" si="3"/>
        <v>GoldHunan Chenzhou Mining Industry Co. Ltd.</v>
      </c>
    </row>
    <row r="49" spans="1:28" s="302" customFormat="1" ht="114.75">
      <c r="A49" s="249"/>
      <c r="B49" s="250" t="s">
        <v>1654</v>
      </c>
      <c r="C49" s="256" t="s">
        <v>2428</v>
      </c>
      <c r="D49" s="250" t="s">
        <v>3240</v>
      </c>
      <c r="E49" s="250" t="s">
        <v>1621</v>
      </c>
      <c r="F49" s="250" t="s">
        <v>1129</v>
      </c>
      <c r="G49" s="250" t="s">
        <v>2275</v>
      </c>
      <c r="H49" s="251">
        <v>0</v>
      </c>
      <c r="I49" s="252" t="s">
        <v>2426</v>
      </c>
      <c r="J49" s="252" t="s">
        <v>2427</v>
      </c>
      <c r="K49" s="254"/>
      <c r="L49" s="254"/>
      <c r="M49" s="254"/>
      <c r="N49" s="254"/>
      <c r="O49" s="254"/>
      <c r="P49" s="253"/>
      <c r="Q49" s="255"/>
      <c r="R49" s="250" t="str">
        <f ca="1">IF(ISERROR($V49),"",OFFSET('Smelter Look-up'!$C$4,$V49-4,0)&amp;"")</f>
        <v>Tongling Nonferrous Metals Group Co., Ltd.</v>
      </c>
      <c r="S49" s="264" t="str">
        <f t="shared" ca="1" si="1"/>
        <v>CN</v>
      </c>
      <c r="T49" s="264" t="str">
        <f ca="1">IF(B49="","",IF(ISERROR(MATCH($J49,SorP!$B$1:$B$6230,0)),"",INDIRECT("'SorP'!$A$"&amp;MATCH($J49,SorP!$B$1:$B$6230,0))))</f>
        <v>CN-34</v>
      </c>
      <c r="U49" s="299"/>
      <c r="V49" s="300">
        <f>IF(C49="",NA(),MATCH($B49&amp;$C49,'Smelter Look-up'!$J:$J,0))</f>
        <v>20</v>
      </c>
      <c r="W49" s="301"/>
      <c r="X49" s="301">
        <f t="shared" si="2"/>
        <v>0</v>
      </c>
      <c r="Y49" s="301"/>
      <c r="Z49" s="301"/>
      <c r="AB49" s="303" t="str">
        <f t="shared" si="3"/>
        <v>GoldAnhui Tongling Nonferrous Metal Mining Co., Ltd.</v>
      </c>
    </row>
    <row r="50" spans="1:28" s="302" customFormat="1" ht="51">
      <c r="A50" s="249"/>
      <c r="B50" s="250" t="s">
        <v>1654</v>
      </c>
      <c r="C50" s="256" t="s">
        <v>2447</v>
      </c>
      <c r="D50" s="250" t="s">
        <v>3173</v>
      </c>
      <c r="E50" s="250" t="s">
        <v>1621</v>
      </c>
      <c r="F50" s="250" t="s">
        <v>1119</v>
      </c>
      <c r="G50" s="250" t="s">
        <v>2275</v>
      </c>
      <c r="H50" s="251">
        <v>0</v>
      </c>
      <c r="I50" s="252" t="s">
        <v>2326</v>
      </c>
      <c r="J50" s="252" t="s">
        <v>2390</v>
      </c>
      <c r="K50" s="254"/>
      <c r="L50" s="254"/>
      <c r="M50" s="254"/>
      <c r="N50" s="254"/>
      <c r="O50" s="254"/>
      <c r="P50" s="253"/>
      <c r="Q50" s="255"/>
      <c r="R50" s="250" t="str">
        <f ca="1">IF(ISERROR($V50),"",OFFSET('Smelter Look-up'!$C$4,$V50-4,0)&amp;"")</f>
        <v>Shandong Zhaojin Gold &amp; Silver Refinery Co., Ltd.</v>
      </c>
      <c r="S50" s="264" t="str">
        <f t="shared" ca="1" si="1"/>
        <v>CN</v>
      </c>
      <c r="T50" s="264" t="str">
        <f ca="1">IF(B50="","",IF(ISERROR(MATCH($J50,SorP!$B$1:$B$6230,0)),"",INDIRECT("'SorP'!$A$"&amp;MATCH($J50,SorP!$B$1:$B$6230,0))))</f>
        <v>CN-37</v>
      </c>
      <c r="U50" s="299"/>
      <c r="V50" s="300">
        <f>IF(C50="",NA(),MATCH($B50&amp;$C50,'Smelter Look-up'!$J:$J,0))</f>
        <v>274</v>
      </c>
      <c r="W50" s="301"/>
      <c r="X50" s="301">
        <f t="shared" si="2"/>
        <v>0</v>
      </c>
      <c r="Y50" s="301"/>
      <c r="Z50" s="301"/>
      <c r="AB50" s="303" t="str">
        <f t="shared" si="3"/>
        <v>GoldZhaoyuan Gold Group</v>
      </c>
    </row>
    <row r="51" spans="1:28" s="302" customFormat="1" ht="102">
      <c r="A51" s="249"/>
      <c r="B51" s="250" t="s">
        <v>1654</v>
      </c>
      <c r="C51" s="256" t="s">
        <v>3173</v>
      </c>
      <c r="D51" s="250" t="s">
        <v>3173</v>
      </c>
      <c r="E51" s="250" t="s">
        <v>1621</v>
      </c>
      <c r="F51" s="250" t="s">
        <v>1119</v>
      </c>
      <c r="G51" s="250" t="s">
        <v>2275</v>
      </c>
      <c r="H51" s="251">
        <v>0</v>
      </c>
      <c r="I51" s="252" t="s">
        <v>2326</v>
      </c>
      <c r="J51" s="252" t="s">
        <v>2390</v>
      </c>
      <c r="K51" s="254"/>
      <c r="L51" s="254"/>
      <c r="M51" s="254"/>
      <c r="N51" s="254"/>
      <c r="O51" s="254"/>
      <c r="P51" s="253"/>
      <c r="Q51" s="255"/>
      <c r="R51" s="250" t="str">
        <f ca="1">IF(ISERROR($V51),"",OFFSET('Smelter Look-up'!$C$4,$V51-4,0)&amp;"")</f>
        <v>Shandong Zhaojin Gold &amp; Silver Refinery Co., Ltd.</v>
      </c>
      <c r="S51" s="264" t="str">
        <f t="shared" ca="1" si="1"/>
        <v>CN</v>
      </c>
      <c r="T51" s="264" t="str">
        <f ca="1">IF(B51="","",IF(ISERROR(MATCH($J51,SorP!$B$1:$B$6230,0)),"",INDIRECT("'SorP'!$A$"&amp;MATCH($J51,SorP!$B$1:$B$6230,0))))</f>
        <v>CN-37</v>
      </c>
      <c r="U51" s="299"/>
      <c r="V51" s="300">
        <f>IF(C51="",NA(),MATCH($B51&amp;$C51,'Smelter Look-up'!$J:$J,0))</f>
        <v>210</v>
      </c>
      <c r="W51" s="301"/>
      <c r="X51" s="301">
        <f t="shared" si="2"/>
        <v>0</v>
      </c>
      <c r="Y51" s="301"/>
      <c r="Z51" s="301"/>
      <c r="AB51" s="303" t="str">
        <f t="shared" si="3"/>
        <v>GoldShandong Zhaojin Gold &amp; Silver Refinery Co., Ltd.</v>
      </c>
    </row>
    <row r="52" spans="1:28" s="302" customFormat="1" ht="114.75">
      <c r="A52" s="249"/>
      <c r="B52" s="250" t="s">
        <v>1654</v>
      </c>
      <c r="C52" s="256" t="s">
        <v>1884</v>
      </c>
      <c r="D52" s="250" t="s">
        <v>1884</v>
      </c>
      <c r="E52" s="250" t="s">
        <v>1621</v>
      </c>
      <c r="F52" s="250" t="s">
        <v>1139</v>
      </c>
      <c r="G52" s="250" t="s">
        <v>2275</v>
      </c>
      <c r="H52" s="251">
        <v>0</v>
      </c>
      <c r="I52" s="252" t="s">
        <v>2444</v>
      </c>
      <c r="J52" s="252" t="s">
        <v>2358</v>
      </c>
      <c r="K52" s="254"/>
      <c r="L52" s="254"/>
      <c r="M52" s="254"/>
      <c r="N52" s="254"/>
      <c r="O52" s="254"/>
      <c r="P52" s="253"/>
      <c r="Q52" s="255"/>
      <c r="R52" s="250" t="str">
        <f ca="1">IF(ISERROR($V52),"",OFFSET('Smelter Look-up'!$C$4,$V52-4,0)&amp;"")</f>
        <v>Zhongyuan Gold Smelter of Zhongjin Gold Corporation</v>
      </c>
      <c r="S52" s="264" t="str">
        <f t="shared" ca="1" si="1"/>
        <v>CN</v>
      </c>
      <c r="T52" s="264" t="str">
        <f ca="1">IF(B52="","",IF(ISERROR(MATCH($J52,SorP!$B$1:$B$6230,0)),"",INDIRECT("'SorP'!$A$"&amp;MATCH($J52,SorP!$B$1:$B$6230,0))))</f>
        <v>CN-41</v>
      </c>
      <c r="U52" s="299"/>
      <c r="V52" s="300">
        <f>IF(C52="",NA(),MATCH($B52&amp;$C52,'Smelter Look-up'!$J:$J,0))</f>
        <v>276</v>
      </c>
      <c r="W52" s="301"/>
      <c r="X52" s="301">
        <f t="shared" si="2"/>
        <v>0</v>
      </c>
      <c r="Y52" s="301"/>
      <c r="Z52" s="301"/>
      <c r="AB52" s="303" t="str">
        <f t="shared" si="3"/>
        <v>GoldZhongyuan Gold Smelter of Zhongjin Gold Corporation</v>
      </c>
    </row>
    <row r="53" spans="1:28" s="302" customFormat="1" ht="63.75">
      <c r="A53" s="249"/>
      <c r="B53" s="250" t="s">
        <v>1654</v>
      </c>
      <c r="C53" s="256" t="s">
        <v>1065</v>
      </c>
      <c r="D53" s="250" t="s">
        <v>1065</v>
      </c>
      <c r="E53" s="250" t="s">
        <v>1621</v>
      </c>
      <c r="F53" s="250" t="s">
        <v>1066</v>
      </c>
      <c r="G53" s="250" t="s">
        <v>2275</v>
      </c>
      <c r="H53" s="251">
        <v>0</v>
      </c>
      <c r="I53" s="252" t="s">
        <v>2452</v>
      </c>
      <c r="J53" s="252" t="s">
        <v>2453</v>
      </c>
      <c r="K53" s="254"/>
      <c r="L53" s="254"/>
      <c r="M53" s="254"/>
      <c r="N53" s="254"/>
      <c r="O53" s="254"/>
      <c r="P53" s="253"/>
      <c r="Q53" s="255"/>
      <c r="R53" s="250" t="str">
        <f ca="1">IF(ISERROR($V53),"",OFFSET('Smelter Look-up'!$C$4,$V53-4,0)&amp;"")</f>
        <v>Guangdong Jinding Gold Limited</v>
      </c>
      <c r="S53" s="264" t="str">
        <f t="shared" ca="1" si="1"/>
        <v>CN</v>
      </c>
      <c r="T53" s="264" t="str">
        <f ca="1">IF(B53="","",IF(ISERROR(MATCH($J53,SorP!$B$1:$B$6230,0)),"",INDIRECT("'SorP'!$A$"&amp;MATCH($J53,SorP!$B$1:$B$6230,0))))</f>
        <v>CN-44</v>
      </c>
      <c r="U53" s="299"/>
      <c r="V53" s="300">
        <f>IF(C53="",NA(),MATCH($B53&amp;$C53,'Smelter Look-up'!$J:$J,0))</f>
        <v>78</v>
      </c>
      <c r="W53" s="301"/>
      <c r="X53" s="301">
        <f t="shared" si="2"/>
        <v>0</v>
      </c>
      <c r="Y53" s="301"/>
      <c r="Z53" s="301"/>
      <c r="AB53" s="303" t="str">
        <f t="shared" si="3"/>
        <v>GoldGuangdong Jinding Gold Limited</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4:B2504">
    <cfRule type="expression" dxfId="67" priority="38" stopIfTrue="1">
      <formula>IF(B54="",TRUE)</formula>
    </cfRule>
    <cfRule type="expression" dxfId="66" priority="49" stopIfTrue="1">
      <formula>IF(AND(COUNTIF(MetalSmelter,B54&amp;C54)=0,LEN(C54)&gt;0), TRUE, FALSE)</formula>
    </cfRule>
  </conditionalFormatting>
  <conditionalFormatting sqref="D54:D2504">
    <cfRule type="expression" dxfId="65" priority="32" stopIfTrue="1">
      <formula>IF(AND(LEN($C54) &gt;0, ($C54 &lt;&gt; "Smelter Not Listed")),1,0)</formula>
    </cfRule>
    <cfRule type="expression" dxfId="64" priority="57" stopIfTrue="1">
      <formula>IF(AND(D54="",$C54=$X$4),TRUE)</formula>
    </cfRule>
    <cfRule type="expression" dxfId="63" priority="58" stopIfTrue="1">
      <formula>IF(FIND("!",D54),TRUE)</formula>
    </cfRule>
  </conditionalFormatting>
  <conditionalFormatting sqref="G54:G2504">
    <cfRule type="expression" dxfId="62" priority="59" stopIfTrue="1">
      <formula>IF(FIND("Enter smelter details",G54),TRUE)</formula>
    </cfRule>
  </conditionalFormatting>
  <conditionalFormatting sqref="E54:E2504">
    <cfRule type="expression" dxfId="61" priority="45" stopIfTrue="1">
      <formula>IF(AND(E54="",$C54=$X$4),TRUE)</formula>
    </cfRule>
    <cfRule type="expression" dxfId="60" priority="46" stopIfTrue="1">
      <formula>IF(FIND("!",E54),TRUE)</formula>
    </cfRule>
  </conditionalFormatting>
  <conditionalFormatting sqref="F54:F2504">
    <cfRule type="expression" dxfId="59" priority="36" stopIfTrue="1">
      <formula>IF(AND(LEN($A54)&gt;0,$A54&lt;&gt;$F54),TRUE,FALSE)</formula>
    </cfRule>
  </conditionalFormatting>
  <conditionalFormatting sqref="C54:C2504">
    <cfRule type="expression" dxfId="58" priority="35" stopIfTrue="1">
      <formula>IF(AND(B54&lt;&gt;"",C54=""),TRUE)</formula>
    </cfRule>
  </conditionalFormatting>
  <conditionalFormatting sqref="R5:R2505">
    <cfRule type="expression" dxfId="57" priority="33" stopIfTrue="1">
      <formula>IF(AND(R5="",$C5=$X$4),TRUE)</formula>
    </cfRule>
    <cfRule type="expression" dxfId="56" priority="34" stopIfTrue="1">
      <formula>IF(FIND("!",R5),TRUE)</formula>
    </cfRule>
  </conditionalFormatting>
  <conditionalFormatting sqref="B35:B49 B5:B12 B19:B32">
    <cfRule type="expression" dxfId="21" priority="13" stopIfTrue="1">
      <formula>IF(B5="",TRUE)</formula>
    </cfRule>
    <cfRule type="expression" dxfId="20" priority="16" stopIfTrue="1">
      <formula>IF(AND(COUNTIF(MetalSmelter,B5&amp;C5)=0,LEN(C5)&gt;0), TRUE, FALSE)</formula>
    </cfRule>
  </conditionalFormatting>
  <conditionalFormatting sqref="G35:G49 G5:G12 G19:G32">
    <cfRule type="expression" dxfId="19" priority="17" stopIfTrue="1">
      <formula>IF(FIND("Enter smelter details",G5),TRUE)</formula>
    </cfRule>
  </conditionalFormatting>
  <conditionalFormatting sqref="E33:E34 E49">
    <cfRule type="expression" dxfId="18" priority="14" stopIfTrue="1">
      <formula>IF(AND(E33="",$C33=$X$4),TRUE)</formula>
    </cfRule>
    <cfRule type="expression" dxfId="17" priority="15" stopIfTrue="1">
      <formula>IF(FIND("!",E33),TRUE)</formula>
    </cfRule>
  </conditionalFormatting>
  <conditionalFormatting sqref="C35:C49 C5:C12 C19:C32">
    <cfRule type="expression" dxfId="16" priority="12" stopIfTrue="1">
      <formula>IF(AND(B5&lt;&gt;"",C5=""),TRUE)</formula>
    </cfRule>
  </conditionalFormatting>
  <conditionalFormatting sqref="D5:E12 D35:E48 D33:D34 D49 D18:E32">
    <cfRule type="expression" dxfId="15" priority="10" stopIfTrue="1">
      <formula>IF(AND(D5="",$C5=$U$4),TRUE)</formula>
    </cfRule>
    <cfRule type="expression" dxfId="14" priority="11" stopIfTrue="1">
      <formula>IF(FIND("!",D5),TRUE)</formula>
    </cfRule>
  </conditionalFormatting>
  <conditionalFormatting sqref="B33:B34">
    <cfRule type="expression" dxfId="13" priority="7" stopIfTrue="1">
      <formula>IF(B33="",TRUE)</formula>
    </cfRule>
    <cfRule type="expression" dxfId="12" priority="8" stopIfTrue="1">
      <formula>IF(AND(COUNTIF(MetalSmelter,B33&amp;C33)=0,LEN(C33)&gt;0), TRUE, FALSE)</formula>
    </cfRule>
  </conditionalFormatting>
  <conditionalFormatting sqref="G34">
    <cfRule type="expression" dxfId="11" priority="9" stopIfTrue="1">
      <formula>IF(FIND("Enter smelter details",G34),TRUE)</formula>
    </cfRule>
  </conditionalFormatting>
  <conditionalFormatting sqref="C33:C34">
    <cfRule type="expression" dxfId="10" priority="6" stopIfTrue="1">
      <formula>IF(AND(B33&lt;&gt;"",C33=""),TRUE)</formula>
    </cfRule>
  </conditionalFormatting>
  <conditionalFormatting sqref="G33">
    <cfRule type="expression" dxfId="9" priority="5" stopIfTrue="1">
      <formula>IF(FIND("Enter smelter details",G33),TRUE)</formula>
    </cfRule>
  </conditionalFormatting>
  <conditionalFormatting sqref="F5:F12">
    <cfRule type="expression" dxfId="8" priority="18" stopIfTrue="1">
      <formula>IF(AND(LEN($A7)&gt;0,$A7&lt;&gt;$F5),TRUE,FALSE)</formula>
    </cfRule>
  </conditionalFormatting>
  <conditionalFormatting sqref="B18">
    <cfRule type="expression" dxfId="7" priority="2" stopIfTrue="1">
      <formula>IF(B18="",TRUE)</formula>
    </cfRule>
    <cfRule type="expression" dxfId="6" priority="3" stopIfTrue="1">
      <formula>IF(AND(COUNTIF(MetalSmelter,B18&amp;C18)=0,LEN(C18)&gt;0), TRUE, FALSE)</formula>
    </cfRule>
  </conditionalFormatting>
  <conditionalFormatting sqref="G18">
    <cfRule type="expression" dxfId="5" priority="4" stopIfTrue="1">
      <formula>IF(FIND("Enter smelter details",G18),TRUE)</formula>
    </cfRule>
  </conditionalFormatting>
  <conditionalFormatting sqref="C18">
    <cfRule type="expression" dxfId="4" priority="1" stopIfTrue="1">
      <formula>IF(AND(B18&lt;&gt;"",C18=""),TRUE)</formula>
    </cfRule>
  </conditionalFormatting>
  <conditionalFormatting sqref="F18:F34">
    <cfRule type="expression" dxfId="3" priority="19" stopIfTrue="1">
      <formula>IF(AND(LEN($A14)&gt;0,$A14&lt;&gt;$F18),TRUE,FALSE)</formula>
    </cfRule>
  </conditionalFormatting>
  <conditionalFormatting sqref="F35:F49">
    <cfRule type="expression" dxfId="2" priority="20" stopIfTrue="1">
      <formula>IF(AND(LEN($A29)&gt;0,$A29&lt;&gt;$F35),TRUE,FALSE)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C52" sqref="C52"/>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Challenge Electronics</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t="str">
        <f>Declaration!D10</f>
        <v>All products supplied by Challenge Electronics, to the best of our knowledge, coform to the following.</v>
      </c>
      <c r="C6" s="106" t="str">
        <f t="shared" ca="1" si="0"/>
        <v>Complete</v>
      </c>
      <c r="D6" s="112" t="str">
        <f>IF(H6=1,"Click here to provide a Description of Scope","")</f>
        <v/>
      </c>
      <c r="E6" s="88" t="s">
        <v>1865</v>
      </c>
      <c r="F6" s="111">
        <f>IF(OR(B5=Declaration!P9,B5=Declaration!Q9,B5=0),0,1)</f>
        <v>0</v>
      </c>
      <c r="G6" s="85">
        <f t="shared" si="1"/>
        <v>0</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Joshua Klyman</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jklyman@challelec.com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16315952217</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Joshua Klyman</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jklyman@challelec.com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16315952217</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43101</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t="str">
        <f>Declaration!D35</f>
        <v>No</v>
      </c>
      <c r="C23" s="106" t="str">
        <f t="shared" ca="1" si="3"/>
        <v>Complete</v>
      </c>
      <c r="D23" s="114" t="str">
        <f>IF(H23=1,"Click here to answer question 2 for Tungsten","")</f>
        <v/>
      </c>
      <c r="E23" s="88" t="s">
        <v>1239</v>
      </c>
      <c r="F23" s="111">
        <f>IF(B$18="No",0,1)</f>
        <v>0</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51">
      <c r="A25" s="107" t="str">
        <f ca="1">Declaration!B38</f>
        <v>Tantalum  (*)</v>
      </c>
      <c r="B25" s="106" t="str">
        <f>Declaration!D38</f>
        <v>No</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No</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No</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 xml:space="preserve">Tungsten  </v>
      </c>
      <c r="B28" s="106" t="str">
        <f>Declaration!D41</f>
        <v>No</v>
      </c>
      <c r="C28" s="106" t="str">
        <f t="shared" ca="1" si="3"/>
        <v>Complete</v>
      </c>
      <c r="D28" s="114" t="str">
        <f>IF(H28=1,"Click here to answer question 3 for Tungsten","")</f>
        <v/>
      </c>
      <c r="E28" s="88" t="s">
        <v>1239</v>
      </c>
      <c r="F28" s="111">
        <f>IF(OR(B18="No",B23="No"),0,1)</f>
        <v>0</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51">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 xml:space="preserve">Tungsten  </v>
      </c>
      <c r="B33" s="106" t="str">
        <f>Declaration!D47</f>
        <v>No</v>
      </c>
      <c r="C33" s="106" t="str">
        <f ca="1">IF(H33=1,J33,I33)</f>
        <v>Complete</v>
      </c>
      <c r="D33" s="114" t="str">
        <f>IF(H33=1,"Click here to answer question 4 for Tungsten","")</f>
        <v/>
      </c>
      <c r="E33" s="88" t="s">
        <v>1865</v>
      </c>
      <c r="F33" s="111">
        <f>F28</f>
        <v>0</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f>Declaration!D50</f>
        <v>1</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f>Declaration!D51</f>
        <v>1</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f>Declaration!D52</f>
        <v>1</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320" t="str">
        <f>Declaration!D53</f>
        <v>None</v>
      </c>
      <c r="C38" s="106" t="str">
        <f t="shared" ca="1" si="3"/>
        <v>Complete</v>
      </c>
      <c r="D38" s="112" t="str">
        <f>IF(H38=1,"Click here to answer question 5 for Tungsten","")</f>
        <v/>
      </c>
      <c r="E38" s="88" t="s">
        <v>1238</v>
      </c>
      <c r="F38" s="111">
        <f>F28</f>
        <v>0</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Yes</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t="str">
        <f>Declaration!D59</f>
        <v>No</v>
      </c>
      <c r="C43" s="106" t="str">
        <f t="shared" ca="1" si="3"/>
        <v>Complete</v>
      </c>
      <c r="D43" s="114" t="str">
        <f>IF(H43=1,"Click here to answer question 6 for Tungsten","")</f>
        <v/>
      </c>
      <c r="E43" s="88" t="s">
        <v>1861</v>
      </c>
      <c r="F43" s="111">
        <f>F28</f>
        <v>0</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t="str">
        <f>Declaration!D65</f>
        <v>No</v>
      </c>
      <c r="C48" s="106" t="str">
        <f t="shared" ca="1" si="3"/>
        <v>Complete</v>
      </c>
      <c r="D48" s="115" t="str">
        <f>IF(H48=1,"Click here to answer question 7 for Tungsten","")</f>
        <v/>
      </c>
      <c r="E48" s="88" t="s">
        <v>1239</v>
      </c>
      <c r="F48" s="111">
        <f>F28</f>
        <v>0</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https://challengeleectronics.com/engineering/quality-management/eicc/?ceel=cmrt</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IF(H62=0,"","Click here to provide smelter information")</f>
        <v/>
      </c>
      <c r="E62" s="88" t="s">
        <v>1865</v>
      </c>
      <c r="F62" s="111">
        <f>F25</f>
        <v>1</v>
      </c>
      <c r="G62" s="85">
        <f>IF(AND(COUNTIF(SmelterIdetifiedForMetal,"Tantalum")&gt;0,COUNTIF('Smelter List'!AB$5:AB$2504,"Tantalum?*")&gt;0),0,1)</f>
        <v>0</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IF(H63=0,"","Click here to provide smelter information")</f>
        <v/>
      </c>
      <c r="E63" s="88" t="s">
        <v>1239</v>
      </c>
      <c r="F63" s="111">
        <f>F26</f>
        <v>1</v>
      </c>
      <c r="G63" s="85">
        <f>IF(AND(COUNTIF(SmelterIdetifiedForMetal,"Tin")&gt;0,COUNTIF('Smelter List'!AB$5:AB$2504,"Tin?*")&gt;0),0,1)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IF(H64=0,"","Click here to provide smelter information")</f>
        <v/>
      </c>
      <c r="E64" s="88" t="s">
        <v>1239</v>
      </c>
      <c r="F64" s="111">
        <f>F27</f>
        <v>1</v>
      </c>
      <c r="G64" s="85">
        <f>IF(AND(COUNTIF(SmelterIdetifiedForMetal,"Gold")&gt;0,COUNTIF('Smelter List'!AB$5:AB$2504,"Gold?*")&gt;0),0,1)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IF(K65=1,L65,IF(B18="No","Not Required",IF(G65=0,I65,J65)))</f>
        <v>Not Required</v>
      </c>
      <c r="D65" s="112" t="str">
        <f>IF(H65=0,"","Click here to provide smelter information")</f>
        <v/>
      </c>
      <c r="E65" s="88" t="s">
        <v>1239</v>
      </c>
      <c r="F65" s="111">
        <f>F28</f>
        <v>0</v>
      </c>
      <c r="G65" s="85">
        <f>IF(AND(COUNTIF(SmelterIdetifiedForMetal,"Tungsten")&gt;0,COUNTIF('Smelter List'!AB$5:AB$2504,"Tungsten?*")&gt;0),0,1)</f>
        <v>1</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48" priority="337" stopIfTrue="1">
      <formula>IF(F62=0,TRUE)</formula>
    </cfRule>
  </conditionalFormatting>
  <conditionalFormatting sqref="A5:A13">
    <cfRule type="expression" dxfId="47" priority="45" stopIfTrue="1">
      <formula>$F5=0</formula>
    </cfRule>
    <cfRule type="expression" dxfId="46" priority="46" stopIfTrue="1">
      <formula>AND($F5=1,$G5=0)</formula>
    </cfRule>
    <cfRule type="expression" dxfId="45" priority="47" stopIfTrue="1">
      <formula>AND($F5&lt;&gt;0,$G5&lt;&gt;0)</formula>
    </cfRule>
  </conditionalFormatting>
  <conditionalFormatting sqref="B61">
    <cfRule type="expression" dxfId="44" priority="43" stopIfTrue="1">
      <formula>$F61=0</formula>
    </cfRule>
  </conditionalFormatting>
  <conditionalFormatting sqref="D52">
    <cfRule type="expression" dxfId="43" priority="354" stopIfTrue="1">
      <formula>$H$52=0</formula>
    </cfRule>
  </conditionalFormatting>
  <conditionalFormatting sqref="B63">
    <cfRule type="expression" dxfId="42" priority="35" stopIfTrue="1">
      <formula>IF(F63=0,TRUE)</formula>
    </cfRule>
  </conditionalFormatting>
  <conditionalFormatting sqref="B64">
    <cfRule type="expression" dxfId="41" priority="31" stopIfTrue="1">
      <formula>IF(F64=0,TRUE)</formula>
    </cfRule>
  </conditionalFormatting>
  <conditionalFormatting sqref="B65:B66">
    <cfRule type="expression" dxfId="40" priority="27" stopIfTrue="1">
      <formula>IF(F65=0,TRUE)</formula>
    </cfRule>
  </conditionalFormatting>
  <conditionalFormatting sqref="C66">
    <cfRule type="expression" dxfId="39" priority="9" stopIfTrue="1">
      <formula>C66="Not Required"</formula>
    </cfRule>
    <cfRule type="expression" dxfId="38" priority="17" stopIfTrue="1">
      <formula>OR(C66="Complete",C66="填写", C66="記入",C66="완료",C66="Complétez",C66="Concluído",C66="Vollständig",C66="Completare",C66="Doldurun")</formula>
    </cfRule>
  </conditionalFormatting>
  <conditionalFormatting sqref="A66">
    <cfRule type="expression" dxfId="37" priority="10" stopIfTrue="1">
      <formula>C66="Not Required"</formula>
    </cfRule>
    <cfRule type="expression" dxfId="36"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35" priority="343" stopIfTrue="1">
      <formula>$F4=0</formula>
    </cfRule>
    <cfRule type="expression" dxfId="34" priority="344" stopIfTrue="1">
      <formula>$H4=0</formula>
    </cfRule>
    <cfRule type="expression" dxfId="33" priority="345" stopIfTrue="1">
      <formula>$H4=1</formula>
    </cfRule>
  </conditionalFormatting>
  <conditionalFormatting sqref="C66 A66">
    <cfRule type="expression" dxfId="32" priority="7" stopIfTrue="1">
      <formula>IF(AND($F$66=1,$G$66=1),TRUE,FALSE)</formula>
    </cfRule>
  </conditionalFormatting>
  <conditionalFormatting sqref="A62:A65">
    <cfRule type="expression" dxfId="31" priority="4" stopIfTrue="1">
      <formula>$F62=0</formula>
    </cfRule>
    <cfRule type="expression" dxfId="30" priority="5" stopIfTrue="1">
      <formula>$H62=0</formula>
    </cfRule>
    <cfRule type="expression" dxfId="29" priority="6" stopIfTrue="1">
      <formula>$H62=1</formula>
    </cfRule>
  </conditionalFormatting>
  <conditionalFormatting sqref="C62:C65">
    <cfRule type="expression" dxfId="28" priority="1" stopIfTrue="1">
      <formula>$F62=0</formula>
    </cfRule>
    <cfRule type="expression" dxfId="27" priority="2" stopIfTrue="1">
      <formula>$H62=0</formula>
    </cfRule>
    <cfRule type="expression" dxfId="26"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8" t="str">
        <f ca="1">OFFSET(L!$C$1,MATCH("Product List"&amp;ADDRESS(ROW(),COLUMN(),4),L!$A:$A,0)-1,SL,,)</f>
        <v>Completion required only if reporting level "Product (or List of Products)" selected on the 'Declaration' worksheet.</v>
      </c>
      <c r="B1" s="419"/>
      <c r="C1" s="419"/>
      <c r="D1" s="419"/>
      <c r="E1" s="150"/>
    </row>
    <row r="2" spans="1:6">
      <c r="A2" s="29"/>
      <c r="B2" s="152"/>
      <c r="C2" s="152"/>
      <c r="D2"/>
      <c r="E2" s="30"/>
    </row>
    <row r="3" spans="1:6">
      <c r="A3" s="29"/>
      <c r="B3" s="152"/>
      <c r="C3" s="152"/>
      <c r="D3" s="152"/>
      <c r="E3" s="30"/>
    </row>
    <row r="4" spans="1:6" ht="15.75" customHeight="1">
      <c r="A4" s="29"/>
      <c r="B4" s="417" t="s">
        <v>1357</v>
      </c>
      <c r="C4" s="417"/>
      <c r="D4" s="41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0" t="str">
        <f ca="1">OFFSET(L!$C$1,MATCH("General"&amp;"Cpy",L!$A:$A,0)-1,SL,,)</f>
        <v>© 2017 Conflict-Free Sourcing Initiative. All rights reserved.</v>
      </c>
      <c r="C1001" s="420"/>
      <c r="D1001" s="420"/>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25" priority="11" stopIfTrue="1" operator="equal">
      <formula>"Yes"</formula>
    </cfRule>
  </conditionalFormatting>
  <conditionalFormatting sqref="K345:K346">
    <cfRule type="cellIs" dxfId="24"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8.5">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8.5">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8.5">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Yehoshua Klyman</cp:lastModifiedBy>
  <cp:lastPrinted>2015-04-21T20:47:43Z</cp:lastPrinted>
  <dcterms:created xsi:type="dcterms:W3CDTF">2010-06-21T21:00:23Z</dcterms:created>
  <dcterms:modified xsi:type="dcterms:W3CDTF">2018-01-15T17:02:39Z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